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'Лист3'!$4:$5</definedName>
    <definedName name="_xlnm.Print_Area" localSheetId="2">'Лист3'!$A$1:$J$213</definedName>
  </definedNames>
  <calcPr fullCalcOnLoad="1"/>
</workbook>
</file>

<file path=xl/sharedStrings.xml><?xml version="1.0" encoding="utf-8"?>
<sst xmlns="http://schemas.openxmlformats.org/spreadsheetml/2006/main" count="295" uniqueCount="231">
  <si>
    <t>Наименование</t>
  </si>
  <si>
    <t>Год начала проведения работ</t>
  </si>
  <si>
    <t>№, дата экспертного заключения на ПСД</t>
  </si>
  <si>
    <t>Нежилые помещения в г.Томске для создания единого образовательного учреждения на базе Томского сельхозтехникума, института переподготовки кадров и Новосибирского аграрного университета</t>
  </si>
  <si>
    <t>Нежилые помещения в г.Томске для размещения Комитета по обеспечению деятельности мировых судей Томской области</t>
  </si>
  <si>
    <t>Нежилые помещения в р.п. Белый Яр для размещения прокуратуры Верхнекетского района</t>
  </si>
  <si>
    <t>Реконструкция здания по адресу: г.Томск, ул.Тверская, 74 под размещение многофункционального центра по предоставлению государственных и муниципальных услуг</t>
  </si>
  <si>
    <t>Реконструкция ДОЛ "Лесная сказка" под детско-юношеский центр в с.Калтай Томского района</t>
  </si>
  <si>
    <t>Лабораторный корпус Томской областной ветеринарной лаборатории в г.Томске</t>
  </si>
  <si>
    <t>Оборудование для ОГУ "Томский государственный архив" с последующим монтажом</t>
  </si>
  <si>
    <t>Строительство ул.Сибирской от ул.Льва Толстого до ж.д. переезда, в том числе строительство транспортной развязки и моста через р.Ушайка</t>
  </si>
  <si>
    <t>Реконструкция автомобильной дороги "Томск-Аэропорт" на участке 10-20 км в Томском районе Томской области</t>
  </si>
  <si>
    <t>Строительство транспортной развязки в двух уровнях на пересечении проспекта Комсомольского с улицей Пушкина в г.Томске, 2 этап</t>
  </si>
  <si>
    <t>Субсидия бюджету муниципального образования "Город Томск" на аварийные противооползневые мероприятия на правом берегу реки Томь, г. Томск</t>
  </si>
  <si>
    <t>Субсидия бюджету муниципального образования "Город Томск" на берегоукрепление правого берега реки Томи в г.Томске (от коммунального моста до Лагерного сада)</t>
  </si>
  <si>
    <t>Субсидия бюджету муниципального образования "Колпашевский район" на ограждающие дамбы микрорайонов "Рейд" и "Шпальная" в с.Тогур</t>
  </si>
  <si>
    <t>Строительство лесовозных технологических дорог</t>
  </si>
  <si>
    <t>ОЦП "Совершенствование и развитие автомобильных дорог Томской области до 2010 года (с прогнозом до 2020 года)"</t>
  </si>
  <si>
    <t>Реконструкция автомобильной дороги Могильный Мыс-Парабель-Каргасок на участке 15-30 км в Колпашевском районе Томской области</t>
  </si>
  <si>
    <t>Реконструкция автомобильной дороги Могильный Мыс-Парабель-Каргасок на участке км 80-км 103 в 'Парабельском районе Томской области</t>
  </si>
  <si>
    <t>Строительство автомобильной дороги Березовка-Красная Горка в Первомайском и Тегульдетском районах Томской области. Первый пусковой комплекс км 0-км 10.</t>
  </si>
  <si>
    <t>Реконструкция автомобильной дороги Михайловка-Александровское-Итатка на участке 27 км-Итатка</t>
  </si>
  <si>
    <t>Реконструкция автомобильной дороги Большедорохово-Тегульдет на участке 113-123 км в Томской области</t>
  </si>
  <si>
    <t>Мостовой переход через р.Сильга на автодороге Каргасок-Средний Васюган в Томской области</t>
  </si>
  <si>
    <t>Строительство автомобильной дороги Первомайское-Белый Яр на участке 112-130 км в Томской области</t>
  </si>
  <si>
    <t>Строительство мостового перехода через р.Карайга на автомобильной дороге Тунгусово-Могочино-Лысая Гора в Молчановском районе Томской области</t>
  </si>
  <si>
    <t xml:space="preserve">Строительство автомобильной дороги Березовка-Красная Горка на участке км 10-км 40 в Первомайском и  Тегульдетском районах Томской области. 2-4 пусковые комплексы.                                                            </t>
  </si>
  <si>
    <t>Реконструкция производственной базы при автомобильной дороге Мельниково-Кожевниково-Чилино-Базой в Кожевниковском районе Томской области (газификация)</t>
  </si>
  <si>
    <t>Строительство автомобильной дороги Каргасок-Средний Васюган на участке 72-77 км в Каргасокском районе</t>
  </si>
  <si>
    <t xml:space="preserve">Строительство (приобретение) жилья, предоставление гражданам социальных выплат, инфраструктура для новых микрорайонов                                                     </t>
  </si>
  <si>
    <t>Очистные сооружения и сети канализации для ОГУЗ "Томская областная клиническая туберкулезная больница"</t>
  </si>
  <si>
    <t>Очистные сооружения и сети канализации для ОГУЗ " Областная детская туберкулезная больница"</t>
  </si>
  <si>
    <t>Реконструкция ПС "Зональная" (в рамках строительства инженерной инфраструктуры, обеспечивающей функционирование ОЭЗ)</t>
  </si>
  <si>
    <t>Газоснабжение микрорайона индивидуальной застройки "Светлый" п.Кирзавод, Парабельского района</t>
  </si>
  <si>
    <t>Газоснабжение с.Мыльджино Каргасокского района</t>
  </si>
  <si>
    <t>Газоснабжение сАлександровское Александровского района (ул.Мира, Майская)</t>
  </si>
  <si>
    <t>Газоснабжение с. Кожевниково муниципального образования Кожевниковский район (II очередь, I этап)</t>
  </si>
  <si>
    <t>Газификация с.Кривошеино (ул.Западная, ул.Дзержинская, ул.Рабочая, ул.Ломоносова, ул.Победы)</t>
  </si>
  <si>
    <t>Газоснабжение пос. Чажемто Томской области (корректировка)</t>
  </si>
  <si>
    <t xml:space="preserve">Газоснабжение с. Молчаново, I очередь </t>
  </si>
  <si>
    <t>Газоснабжение с. Тимирязевское муниципального образования "Город Томск"</t>
  </si>
  <si>
    <t>Субсидия бюджету муниципального образования "Томский район" на реконструкцию очистных сооружений хозяйственно-бытовых сточных вод п.Мирный Томского района Томской области</t>
  </si>
  <si>
    <t xml:space="preserve">Субсидия бюджету муниципального образования 'Верхнекетский район" на канализационную насосную станцию с напорным коллектором ЦРБ в р.п.Белый Яр      </t>
  </si>
  <si>
    <t>ОЦП "Питьевая вода Томской области" (2005-2011 годы)</t>
  </si>
  <si>
    <t>Строительство станции водоподготовки в с. Бакчар Бакчарского района Томской области производительностью 480 мЗ/сут</t>
  </si>
  <si>
    <t>Реконструкция станции водоподготовки в п. Тогур Колпашевского района Томской области производительностью 120 мЗ/час</t>
  </si>
  <si>
    <t>Реконструкция станции водоподготовки в с. Межениновка Томского района Томской области производительностью 15 мЗ/час</t>
  </si>
  <si>
    <t>Реконструкция станции водоподготовки в с. Рыболово Томского района Томской области производительностью 20 мЗ/час</t>
  </si>
  <si>
    <t>Строительство станции водоподготовки в с.Корнилово Томского района Томской области</t>
  </si>
  <si>
    <t>Реконструкция станции водоподготовки в с. Каргасок Каргасокского района Томской области производительностью 1200 м3/сут</t>
  </si>
  <si>
    <t>ОЦП "Модернизация коммунальной инфраструктуры Томской области в 2006-2010 годах"</t>
  </si>
  <si>
    <t>Реконструкция системы водоснабжения с. Александровское Александровского района Томской области</t>
  </si>
  <si>
    <t>Реконструкция объектов теплоснабжения г. Асино Асиновского района Томской области</t>
  </si>
  <si>
    <t>Реконструкция котельной ДКВР в р.п. Белый Яр Верхнекетского района Томской области. Перевод угольных котлов на биотопливо (щепа древесная технологическая)</t>
  </si>
  <si>
    <t>Реконструкция котельной ПМК по ул. Чкалова в р.п. Белый Яр Верхнекетского района Томской области</t>
  </si>
  <si>
    <t>Реконструкция котельной мощностью 0,6 МВт ТОЦТ по ул.Таежной в р.п. Белый Яр Верхнекетского района Томской области (перевод угля на древесные отходы)</t>
  </si>
  <si>
    <t>Реконструкция системы водоснабжения г.Колпашево Колпашевского района Томской области</t>
  </si>
  <si>
    <t>Строительство водопровода в с. Новый Васюган Каргасокского района Томской области</t>
  </si>
  <si>
    <t>Строительство блочно-модульной дизельной электростанции в с. Тымск Каргасокского района Томской области</t>
  </si>
  <si>
    <t xml:space="preserve">Реконструкция системы водоснабжения в с. Пудовка Кривошеинского района Томской области                      </t>
  </si>
  <si>
    <t xml:space="preserve">Реконструкция водопроводных сетей в с. Богашево Томского района Томской области
</t>
  </si>
  <si>
    <t xml:space="preserve">Реконструкция водопроводных сетей по ул. Солнечной, Зеленой, Тихой, Рабочей, Светлой, Совхозной, Молодежной, Строительной, в п. Зональная станция Томского района Томской области                                  </t>
  </si>
  <si>
    <t>Реконструкция наружных водопроводных сетей в с.Моряковский Затон Томского района Томской области</t>
  </si>
  <si>
    <t xml:space="preserve">Реконструкция системы теплоснабжения с. Моряковский Затон Томского района Томской области </t>
  </si>
  <si>
    <t>Реконструкция системы теплоснабжения д. Кисловка Томского района Томской области</t>
  </si>
  <si>
    <t>ОЦП "Социальное развитие села Томской области до 2012 года"</t>
  </si>
  <si>
    <t>Реконструкция электросетей 0,4 кВ от ТП МЛ-4-5 ф№2-1,2 км ф№3-1,3 км,ф№4-0,5 км для электроснабжения объектов с.Мельниково Шегарского района</t>
  </si>
  <si>
    <t>Реконструкция электросетей 0,4 кВ от ТП МЛ-13-4 ф №2-2 км для электроснабжения объектов с.Мельниково Шегарского района</t>
  </si>
  <si>
    <t>Реконструкция электросетей 0,4 кВ от ТП КР-3-2-2 км для электроснабжения объектов с.Кривошеино, Кривошеинский район</t>
  </si>
  <si>
    <t>Реконструкция электросетей 0,4 кВ от ТП КР-3-3(2,2км) для электроснабжения объектов с.Кривошеино Кривошеинского района</t>
  </si>
  <si>
    <t>Реконструкция электросетей 0,4 кВ протяженностью 5,2 км с заменой ТП 10/0,4 кВ-2 шт.(250 КВА) для электроснабжения объектов с.Обское, Чаинский район</t>
  </si>
  <si>
    <t>Реконструкция сетей напряжением 10/0,4 кВ от ТП 10-16 с установкой коммерческого учета в с.Первомайское Первомайского района</t>
  </si>
  <si>
    <t>Водоснабжение сельских поселений Асиновского района Томской области Воронино-Яя</t>
  </si>
  <si>
    <t>Столовая на 56 мест школы-интерната с.Победа, Шегарский район</t>
  </si>
  <si>
    <t>Субсидия бюджету муниципального образования 'Каргасокский район" на строительство основной общеобразовательной школы в пос.Киевский</t>
  </si>
  <si>
    <t>Субсидия бюджету муниципального образования "Первомайский район" на реконструкцию здания кинотеатра "Чулым"</t>
  </si>
  <si>
    <t>Детская инфекционная больница по ул.И.Черных в г.Томске.Приемно-смотровое отделение.</t>
  </si>
  <si>
    <t>Лабораторное отделение ЦРБ в с.Подгорное Чаинского района</t>
  </si>
  <si>
    <t>Областной перинатальный центр (строительство и оснащение), г. Томск</t>
  </si>
  <si>
    <t>в тыс. руб.</t>
  </si>
  <si>
    <r>
      <t>Субсидия бюджету муниципального образования "ЗАТО Северск" на реконструкцию автодороги №</t>
    </r>
    <r>
      <rPr>
        <b/>
        <i/>
        <sz val="10"/>
        <rFont val="Arial"/>
        <family val="2"/>
      </rPr>
      <t xml:space="preserve">. </t>
    </r>
    <r>
      <rPr>
        <sz val="10"/>
        <rFont val="Arial"/>
        <family val="2"/>
      </rPr>
      <t>10 г.Северска</t>
    </r>
  </si>
  <si>
    <t>Реконструкция автомобильной дороги Могильный Мыс-Парабель-Каргасок на участке 65-80 км в Парабельском и Колпашевском районах Томской области</t>
  </si>
  <si>
    <t>Моряковская специальная (коррекционная) школа-интернат VIII- вида со спортивным залом и учебными мастерскими</t>
  </si>
  <si>
    <t>ТП К-1-2, К-1-12, К-1-17, с установкой коммерческого учета в с.Зырянское Зырянского района</t>
  </si>
  <si>
    <t>Нежилые помещения в р.п. Белый Яр для размещения ОГУ "Центр социальной поддержки населения Верхнекетского района" и ОГУ "Центр социального обслуживания населения Верхнекетского района"</t>
  </si>
  <si>
    <t>Нежилые помещения в г. Колпашево для размещения ОГУ "Центр социальной поддержки населения Колпашевского района"</t>
  </si>
  <si>
    <t>ОЦП "Развитие лесопромышленного комплекса Томской области на 2003-2010 годы"</t>
  </si>
  <si>
    <t>Бюджетные инвестиции, всего:</t>
  </si>
  <si>
    <t>Программная часть</t>
  </si>
  <si>
    <t>Непрограммная часть</t>
  </si>
  <si>
    <t>№ 575-2001 от 26.09.01 и № 24-0210-06/ТГЭ-1632</t>
  </si>
  <si>
    <t>№ 24-0014-06/ТГЭ-1394 от 16.01.06</t>
  </si>
  <si>
    <t>№ 24-0311-06/ТГЭ-1631 от 28.07.06</t>
  </si>
  <si>
    <t>№ 24-0055-06/ТГЭ-1375 от 21.02.06</t>
  </si>
  <si>
    <t>Реконструкция автомобильной дороги Первомайское-Орехово на участках 18-27 км и 27-33 км в Первомайском ; районе Томской области</t>
  </si>
  <si>
    <t>Строительство автомобильной дороги с.Ярское (Томский район) -граница Кемеровской области (в направлении села Усть-Сосновка)</t>
  </si>
  <si>
    <t>Реконструкция электросетей напряжением 10кВ Завьялово-Старо - Югино Каргасокского района. 1 пусковой комплекс от оп.№1 до оп.№120 протяженностью 8 км.</t>
  </si>
  <si>
    <t>Разработка ПИР 2008 год</t>
  </si>
  <si>
    <t>№ 24-0372-06/ТГЭ-1723 от 12.09.2006</t>
  </si>
  <si>
    <t>Разработка ПИР 2009 год</t>
  </si>
  <si>
    <t>№ 70-1-5-0080-08 от 13.03.2008</t>
  </si>
  <si>
    <t>№ 0804-07/ТГЭ0364 от 05.02.2007</t>
  </si>
  <si>
    <t>№ 24-0256-06/ТГЭ-1590 от 30.06.2005</t>
  </si>
  <si>
    <t>дата выдачи экспертного заключения до 01.11.2008</t>
  </si>
  <si>
    <t>№ 24-0233-05/ТГЭ-1015 от 23.06.2005</t>
  </si>
  <si>
    <t>ПСД разрабатывается</t>
  </si>
  <si>
    <t>№ 24-0595-06/ТГЭ-1923 от 28.12.2006</t>
  </si>
  <si>
    <t>№ 24-0335-06/ТГЭ-1665 от 17.08.2006</t>
  </si>
  <si>
    <t>нет информации</t>
  </si>
  <si>
    <t>№ 24-0062-06/ТГЭ-1421 от 01.03.2006 (идет корректировка ПИР)</t>
  </si>
  <si>
    <t>№ 70-1-3-0263-08 от 14.07.2008</t>
  </si>
  <si>
    <t>№ 0077-07/ТГЭ-0842 от 30.03.2007</t>
  </si>
  <si>
    <t>Субсидия бюджету муниципального образования "ЗАТО Северск" на строительство спортивного комплекса с универсальным игровым залом и плавательным бассейном</t>
  </si>
  <si>
    <t>Субсидия бюджету муниципального образования "Зырянский район" на реконструкцию котельной под физкультурный комплекс по ул.Советской,46 б в п.Зырянском</t>
  </si>
  <si>
    <t>№ 70-2-3-0204-08 от 05.06.2006</t>
  </si>
  <si>
    <t>Строительство и реконструкция</t>
  </si>
  <si>
    <t>Информация, представленная Департаментом экономики Администрации Томской области</t>
  </si>
  <si>
    <t>Приобретение имущества в государственную собственность</t>
  </si>
  <si>
    <t>Проектно-изыскательские работы</t>
  </si>
  <si>
    <t>Переходящие с прошлых лет объекты реконструкции и строительства, завершение работ по  которым планируется в 2009 году</t>
  </si>
  <si>
    <t>№ 0179-07/ТГЭ-0146 от 06.06.07</t>
  </si>
  <si>
    <t>№ 24-0441-05/ТГЭ-1369 от 11.11.2005</t>
  </si>
  <si>
    <t>№ 236-2003 от 26.05.2003</t>
  </si>
  <si>
    <t>№ 0010-07/ТГЭ-0159 от 19.02.2007</t>
  </si>
  <si>
    <t>№ 0412-07/ТГЭ-0407 от 17.09.07</t>
  </si>
  <si>
    <t>Объекты реконструкции и строительства, работы по которым будут начаты и окончены в 2009 г.</t>
  </si>
  <si>
    <t>Итого:</t>
  </si>
  <si>
    <t>Объекты реконструкции и строительства, работы по которым будут начаты в 2009 г., и окончены в плановый период 2010-2011 г.г.</t>
  </si>
  <si>
    <t>Объекты реконструкции и строительства, работы по которым будут начаты в 2009 году, без завершения в плановом периоде 2010-2011 г.г.</t>
  </si>
  <si>
    <t>Переходящие с прошлых лет объекты реконструкции и строительства, завершения работ по которым в плановом периоде 2010-2011 г.г. не будет.</t>
  </si>
  <si>
    <t>2009г.</t>
  </si>
  <si>
    <t>2010г.</t>
  </si>
  <si>
    <t>2011г.</t>
  </si>
  <si>
    <t>Объекты реконструкции и строительства, проведение работ на которых не запланировано на 2009 г.</t>
  </si>
  <si>
    <t>Увеличение мощностей по очистке стоков ОГСУ "Дом-интернат" для престарелых и инвалидов "Лесная дача" с.Победа Шегарский район</t>
  </si>
  <si>
    <t>Строительство модульной газовой котельной ОГУ "Центр детского семейного отдыха "Здоровье" Томская область с.Калтай</t>
  </si>
  <si>
    <t>Фондохранилище для областного государственного учреждения культуры "Томский областной краевеческий музей", г.Томск, пр.Ленина, 77</t>
  </si>
  <si>
    <t>Реконструкция ОГУ СОЦ "Сибиряк"</t>
  </si>
  <si>
    <t>Строительство Верхнеобского рыбоводного завода, Кожевниковский район, Томская область</t>
  </si>
  <si>
    <t>Нераспределенные ассигнования</t>
  </si>
  <si>
    <t>Нераспределенные асигнования на приобретение имущества в государственную собственность Томской области</t>
  </si>
  <si>
    <t>Нераспределенные асигнования на осуществление бюджетных инвестиций, осуществляемых в рамках реализации Транспортной стратегии Томской области до 2030 года</t>
  </si>
  <si>
    <t>Нераспределенные ассигнования на осуществление бюджетных инвестиций по газификации</t>
  </si>
  <si>
    <t>Нераспределенные ассигнования на осуществление бюджетных инвестиций ОЦП "Модернизация коммунальной инфраструктуры Томской области в 2006-2010 годах"</t>
  </si>
  <si>
    <t xml:space="preserve">Нераспределенные ассигнования на осуществление бюджетных инвестиций ОЦП "Питьевая вода Томской области" </t>
  </si>
  <si>
    <t>Нераспределенные ассигнования на осуществление бюджетных инвестиций ОЦП "Социальное развитие села Томской области до 2012 года"</t>
  </si>
  <si>
    <t>Нераспределенные ассигнования на осуществление бюджетных инвестиций ОЦП "Развитие лесопромышленного комплекса"</t>
  </si>
  <si>
    <t>Нераспределенные ассигнования на осуществление бюджетных инвестиций по ЖКХ.</t>
  </si>
  <si>
    <t>Остаток сметной стоимости в ценах 2009 года.</t>
  </si>
  <si>
    <t>№ 0600-07/ТГЭ-0698 от 27.12.2007</t>
  </si>
  <si>
    <t>№ 756-2002 от 29.11.2002</t>
  </si>
  <si>
    <t>№ 0602-07/ТГЭ-0705 от 27.12.2007</t>
  </si>
  <si>
    <t>№ 70-1-5-0208-08 от 09.06.2008</t>
  </si>
  <si>
    <t>Имеется рабочий проект 2001 года. Ведется корректировка до 10.12.2008</t>
  </si>
  <si>
    <t>№ 0599-07/ТГЭ-0635 от 27.12.2007</t>
  </si>
  <si>
    <t>№ 0200-07/ТГЭ-0179 от 15.06.2007</t>
  </si>
  <si>
    <t xml:space="preserve">ПСД разрабатывается </t>
  </si>
  <si>
    <t>ПСД на экспертизе</t>
  </si>
  <si>
    <t>№ 24-0309-06/ТГЭ-1631 от 28.07.06</t>
  </si>
  <si>
    <t>№ 24-0488-06/ТГЭ-1802 от 12.12.06</t>
  </si>
  <si>
    <t>Строительство объектов инженерной, транспортной, инновационной и иной инфраструктуры для обустройства и соответствующего материально-технического оснащения особой экономической зоны и прилегающей к ней территории, всего</t>
  </si>
  <si>
    <t>№ 24-0593-06/ТГЭ-1922 от 21.12.2006</t>
  </si>
  <si>
    <t>№ 24-0482-06/ТГЭ-1698 от 08.12.06</t>
  </si>
  <si>
    <t>Объекты реконструкции и строительства, работы по которым будут начаты в 2009 году, без завершения в 2009 году.</t>
  </si>
  <si>
    <t>Переходящие с прошлых лет объекты реконструкции и строительства, без завершения в 2009 году.</t>
  </si>
  <si>
    <t xml:space="preserve">№ 0423-07/ТГЭ-0427 </t>
  </si>
  <si>
    <t>№ 0424-07/ТГЭ-0428</t>
  </si>
  <si>
    <t>№ 70-1-3-0316-08 от 05.09.2008</t>
  </si>
  <si>
    <t>№ 70-1-5-0179-08 от 28.05.2008</t>
  </si>
  <si>
    <t>№ 70-1-5-0174-08 от 17.06.2008</t>
  </si>
  <si>
    <t>№ 70-1-3-0273-08 от 25.07.2008</t>
  </si>
  <si>
    <t>Заключение экспертизы не требуется</t>
  </si>
  <si>
    <t>I.</t>
  </si>
  <si>
    <t>II.</t>
  </si>
  <si>
    <t>III.</t>
  </si>
  <si>
    <t>IV.</t>
  </si>
  <si>
    <t>V.</t>
  </si>
  <si>
    <t>VI.</t>
  </si>
  <si>
    <t>Объекты, по которым информация не представлена</t>
  </si>
  <si>
    <t>№ раздела № п/п</t>
  </si>
  <si>
    <t>Переходящие с прошлых лет объекты реконструкции и строительства, работы по  которым будут окончены в плановый период 2010 2011 г.г.</t>
  </si>
  <si>
    <t>из них:</t>
  </si>
  <si>
    <t>Всего рассмотрено объектов - 66 шт.</t>
  </si>
  <si>
    <t xml:space="preserve">из них окончены в 2009 году - 26 шт. </t>
  </si>
  <si>
    <t>сумма</t>
  </si>
  <si>
    <t>коэф. дефлятор</t>
  </si>
  <si>
    <t>Переходящие с прошлых лет объекты реконструкции и строительства - 27 шт.</t>
  </si>
  <si>
    <t>Объекты реконструкции и строительства, работы по которым будут начаты в 2009 г. - 39 шт.</t>
  </si>
  <si>
    <t>из них завершенные в 2009 году - 16 шт.</t>
  </si>
  <si>
    <t>Всего по Департаменту экономики:</t>
  </si>
  <si>
    <t>А.</t>
  </si>
  <si>
    <t>Всего по Управлению автомобильных дорог:</t>
  </si>
  <si>
    <t>Всего по Облстройзаказчику:</t>
  </si>
  <si>
    <t>Всего по объектам, информация по которым не представлена:</t>
  </si>
  <si>
    <t>Б.</t>
  </si>
  <si>
    <t>Всего по приобретению имущества:</t>
  </si>
  <si>
    <t>В.</t>
  </si>
  <si>
    <t>Г.</t>
  </si>
  <si>
    <t>Всего по Департаменту социально-экономического развития села:</t>
  </si>
  <si>
    <t>Итого представленная информация по объектам строительства и реконструкции:</t>
  </si>
  <si>
    <t>Всего проектно-изыскательские работы:</t>
  </si>
  <si>
    <t>Всего нераспределенные ассигнования:</t>
  </si>
  <si>
    <t>Всего по объектам  строительства и реконструкции:</t>
  </si>
  <si>
    <t>Объекты реконструкции и строительства, работы по которым будут начаты и с учетом софинансирования за счет прочих источников окончены в 2009 г.</t>
  </si>
  <si>
    <t>Переходящие с прошлых лет объекты реконструкции и строительства, завершение работ по  которым с учетом софинансирования из прочих источников планируется в 2009 году</t>
  </si>
  <si>
    <t>Объекты реконструкции и строительства, работы по которым будут начаты  и с учетом софинансирования из прочих источников будут окончены в 2009 г.</t>
  </si>
  <si>
    <t xml:space="preserve">Запланированный объем ассигнований согласно приложению 9 к законопроекту </t>
  </si>
  <si>
    <t>Информация, представленная Департаментом по социально-экономическому развитию села Томской области</t>
  </si>
  <si>
    <t>Информация,  представленная ОГУ "Управление автомобильных дорог Томской области"</t>
  </si>
  <si>
    <t>Информация, представленная Департаментом строительства и архитектуры Томской области</t>
  </si>
  <si>
    <t>Информация, представленная ОГУ "Облстройзаказчик"</t>
  </si>
  <si>
    <t>Субсидия бюджету муниципального образования "Город Стрежевой" на капитальное строительство крытого ледового катка с искусственным льдом</t>
  </si>
  <si>
    <t>Субсидия бюджету муниципального образования "Тегульдетский район" на строительство хоккейной коробки в с.Тегульдет</t>
  </si>
  <si>
    <t xml:space="preserve">Госконтракт
 от 14.07.2008
 на СМР, 
в т.ч.ПИР
</t>
  </si>
  <si>
    <t>Завершение строительства профилактория со столовой на 120 мест для отдыха и лечения детей ОГУ "Центр детского и семейного отдыха "Здоровье", с.Калтай</t>
  </si>
  <si>
    <t>Водоснабжение сельских поселений Асиновского района Томской области Больше-Дороховское поселение</t>
  </si>
  <si>
    <t>Строительство автомобильной дороги Первомайское-Белый Яр на участке 102-112 км в Первомайском районе Томской области</t>
  </si>
  <si>
    <t>Строительство ул.Елизаровых от ул.Шевченко до ул.Клюева, в т.ч. проектно-изыскательские работы</t>
  </si>
  <si>
    <t>Модернизация станции обезжелезивания производительностью 1 мЗ/час в п. Заводской Парабельского района Томской области</t>
  </si>
  <si>
    <t>Модернизация станции обезжелезивания производительностью 1 мЗ/час с привязкой в с. Старица Парабельского района Томской области</t>
  </si>
  <si>
    <t>Всего по Департаменту строительства и архитектуры:</t>
  </si>
  <si>
    <t>Газоснабжение п.Зональная станция Томского района, II оч.</t>
  </si>
  <si>
    <t>Газораспределительные сети г.Колпашево и с.Тогур Колпашевского района,3 очередь II, III этап (низкое давление) до жилых домов</t>
  </si>
  <si>
    <t xml:space="preserve">Информация к  анализу обоснованности включения в законопроект объектов строительства и реконструкции </t>
  </si>
  <si>
    <t>Нераспределенные ассигнования по образованию</t>
  </si>
  <si>
    <t xml:space="preserve">Нераспределенные ассигнования по культуре </t>
  </si>
  <si>
    <t xml:space="preserve">Нераспределенные ассигнования по здравоохранению и спорту </t>
  </si>
  <si>
    <t xml:space="preserve">Нераспределенные ассигнования по социальной политике </t>
  </si>
  <si>
    <t>Экспертиза от 09.09.2008</t>
  </si>
  <si>
    <t>Экспертиза от 26.03.2008</t>
  </si>
  <si>
    <t>Приложение 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</si>
</sst>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176" fontId="0" fillId="0" borderId="8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tabSelected="1" workbookViewId="0" topLeftCell="A1">
      <pane ySplit="5" topLeftCell="BM132" activePane="bottomLeft" state="frozen"/>
      <selection pane="topLeft" activeCell="A1" sqref="A1"/>
      <selection pane="bottomLeft" activeCell="H1" sqref="H1:J1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41.421875" style="0" customWidth="1"/>
    <col min="4" max="6" width="14.28125" style="0" customWidth="1"/>
    <col min="7" max="7" width="11.00390625" style="0" customWidth="1"/>
    <col min="8" max="9" width="10.8515625" style="0" customWidth="1"/>
    <col min="10" max="10" width="11.7109375" style="0" customWidth="1"/>
  </cols>
  <sheetData>
    <row r="1" spans="8:10" ht="12.75">
      <c r="H1" s="61" t="s">
        <v>230</v>
      </c>
      <c r="I1" s="61"/>
      <c r="J1" s="61"/>
    </row>
    <row r="2" spans="1:10" ht="37.5" customHeight="1">
      <c r="A2" s="51" t="s">
        <v>223</v>
      </c>
      <c r="B2" s="51"/>
      <c r="C2" s="51"/>
      <c r="D2" s="51"/>
      <c r="E2" s="51"/>
      <c r="F2" s="51"/>
      <c r="G2" s="51"/>
      <c r="H2" s="51"/>
      <c r="I2" s="51"/>
      <c r="J2" s="51"/>
    </row>
    <row r="3" ht="12.75">
      <c r="J3" t="s">
        <v>79</v>
      </c>
    </row>
    <row r="4" spans="1:10" ht="128.25" customHeight="1">
      <c r="A4" s="50" t="s">
        <v>179</v>
      </c>
      <c r="B4" s="50"/>
      <c r="C4" s="50" t="s">
        <v>0</v>
      </c>
      <c r="D4" s="50" t="s">
        <v>206</v>
      </c>
      <c r="E4" s="50"/>
      <c r="F4" s="50"/>
      <c r="G4" s="50" t="s">
        <v>1</v>
      </c>
      <c r="H4" s="62" t="s">
        <v>148</v>
      </c>
      <c r="I4" s="63"/>
      <c r="J4" s="50" t="s">
        <v>2</v>
      </c>
    </row>
    <row r="5" spans="1:10" ht="34.5" customHeight="1">
      <c r="A5" s="50"/>
      <c r="B5" s="50"/>
      <c r="C5" s="50"/>
      <c r="D5" s="9" t="s">
        <v>130</v>
      </c>
      <c r="E5" s="9" t="s">
        <v>131</v>
      </c>
      <c r="F5" s="9" t="s">
        <v>132</v>
      </c>
      <c r="G5" s="50"/>
      <c r="H5" s="34" t="s">
        <v>184</v>
      </c>
      <c r="I5" s="34" t="s">
        <v>185</v>
      </c>
      <c r="J5" s="50"/>
    </row>
    <row r="6" spans="1:10" s="1" customFormat="1" ht="13.5" customHeight="1">
      <c r="A6" s="12"/>
      <c r="B6" s="5"/>
      <c r="C6" s="5" t="s">
        <v>87</v>
      </c>
      <c r="D6" s="6">
        <f>D53+D68+D103+D124+D140+D167+D178+D198+D182</f>
        <v>3887260</v>
      </c>
      <c r="E6" s="6">
        <f>E21+E22+E25+E26+E27+E40+E41+E44+E47+E48+E49+E50+E51+E71+E166+E171+E177+E205+E181</f>
        <v>4318110.8</v>
      </c>
      <c r="F6" s="6">
        <f>F26+F49+F51+F71+F171+F205+F181</f>
        <v>4686460.3</v>
      </c>
      <c r="G6" s="6"/>
      <c r="H6" s="6">
        <f>H53+H68+H103+H124+H140</f>
        <v>13408885.807999998</v>
      </c>
      <c r="I6" s="6"/>
      <c r="J6" s="5"/>
    </row>
    <row r="7" spans="1:10" s="1" customFormat="1" ht="13.5" customHeight="1">
      <c r="A7" s="12"/>
      <c r="B7" s="5"/>
      <c r="C7" s="5" t="s">
        <v>88</v>
      </c>
      <c r="D7" s="6">
        <f>D68+D71+D114+D144+D146+D204+D180</f>
        <v>1396961</v>
      </c>
      <c r="E7" s="6">
        <f>E68+E71+E114+E144+E146+E204+E180</f>
        <v>1641510.8</v>
      </c>
      <c r="F7" s="6">
        <f>F68+F71+F114+F144+F146+F204+F180</f>
        <v>702503.3</v>
      </c>
      <c r="G7" s="6"/>
      <c r="H7" s="6">
        <f>H68+H71+H114+H144+H146+H204+H180</f>
        <v>5250996.544</v>
      </c>
      <c r="I7" s="6"/>
      <c r="J7" s="5"/>
    </row>
    <row r="8" spans="1:10" s="1" customFormat="1" ht="13.5" customHeight="1">
      <c r="A8" s="12"/>
      <c r="B8" s="5"/>
      <c r="C8" s="5" t="s">
        <v>89</v>
      </c>
      <c r="D8" s="6">
        <f>D53+D96+D106+D140+D162+D163+D164+D165+D178+D198+D181</f>
        <v>2490299</v>
      </c>
      <c r="E8" s="6">
        <f>E53+E96+E106+E140+E167+E178+E198+E181</f>
        <v>2676600</v>
      </c>
      <c r="F8" s="6">
        <f>F53+F96+F106+F140+F167+F178+F198+F181</f>
        <v>3983957</v>
      </c>
      <c r="G8" s="6"/>
      <c r="H8" s="6">
        <f>H53+H96+H106+H140+H167+H178+H198+H181</f>
        <v>8157889.2639999995</v>
      </c>
      <c r="I8" s="6"/>
      <c r="J8" s="5"/>
    </row>
    <row r="9" spans="1:10" s="1" customFormat="1" ht="19.5" customHeight="1">
      <c r="A9" s="72" t="s">
        <v>190</v>
      </c>
      <c r="B9" s="73"/>
      <c r="C9" s="69" t="s">
        <v>115</v>
      </c>
      <c r="D9" s="70"/>
      <c r="E9" s="70"/>
      <c r="F9" s="70"/>
      <c r="G9" s="70"/>
      <c r="H9" s="70"/>
      <c r="I9" s="70"/>
      <c r="J9" s="71"/>
    </row>
    <row r="10" spans="1:10" s="1" customFormat="1" ht="42.75" customHeight="1">
      <c r="A10" s="52" t="s">
        <v>172</v>
      </c>
      <c r="B10" s="52"/>
      <c r="C10" s="54" t="s">
        <v>116</v>
      </c>
      <c r="D10" s="54"/>
      <c r="E10" s="54"/>
      <c r="F10" s="54"/>
      <c r="G10" s="54"/>
      <c r="H10" s="54"/>
      <c r="I10" s="54"/>
      <c r="J10" s="54"/>
    </row>
    <row r="11" spans="1:10" s="1" customFormat="1" ht="15.75" customHeight="1">
      <c r="A11" s="12"/>
      <c r="B11" s="5"/>
      <c r="C11" s="5" t="s">
        <v>89</v>
      </c>
      <c r="D11" s="6"/>
      <c r="E11" s="6"/>
      <c r="F11" s="6"/>
      <c r="G11" s="5"/>
      <c r="H11" s="6"/>
      <c r="I11" s="6"/>
      <c r="J11" s="5"/>
    </row>
    <row r="12" spans="1:10" s="7" customFormat="1" ht="38.25" customHeight="1">
      <c r="A12" s="53" t="s">
        <v>203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s="7" customFormat="1" ht="65.25" customHeight="1">
      <c r="A13" s="3">
        <v>1</v>
      </c>
      <c r="B13" s="3">
        <v>1</v>
      </c>
      <c r="C13" s="3" t="s">
        <v>41</v>
      </c>
      <c r="D13" s="2">
        <v>6300</v>
      </c>
      <c r="E13" s="2"/>
      <c r="F13" s="2"/>
      <c r="G13" s="9">
        <v>2009</v>
      </c>
      <c r="H13" s="2">
        <v>10500</v>
      </c>
      <c r="I13" s="64">
        <v>1.125</v>
      </c>
      <c r="J13" s="9" t="s">
        <v>103</v>
      </c>
    </row>
    <row r="14" spans="1:10" s="7" customFormat="1" ht="65.25" customHeight="1">
      <c r="A14" s="3">
        <v>2</v>
      </c>
      <c r="B14" s="3">
        <v>2</v>
      </c>
      <c r="C14" s="3" t="s">
        <v>42</v>
      </c>
      <c r="D14" s="2">
        <v>4000</v>
      </c>
      <c r="E14" s="2"/>
      <c r="F14" s="2"/>
      <c r="G14" s="9">
        <v>2009</v>
      </c>
      <c r="H14" s="2">
        <v>5995</v>
      </c>
      <c r="I14" s="65"/>
      <c r="J14" s="9" t="s">
        <v>104</v>
      </c>
    </row>
    <row r="15" spans="1:10" s="7" customFormat="1" ht="65.25" customHeight="1">
      <c r="A15" s="3">
        <v>3</v>
      </c>
      <c r="B15" s="3">
        <v>3</v>
      </c>
      <c r="C15" s="3" t="s">
        <v>30</v>
      </c>
      <c r="D15" s="2">
        <v>23441</v>
      </c>
      <c r="E15" s="2"/>
      <c r="F15" s="2"/>
      <c r="G15" s="9">
        <v>2009</v>
      </c>
      <c r="H15" s="2">
        <v>23441</v>
      </c>
      <c r="I15" s="65"/>
      <c r="J15" s="9" t="s">
        <v>105</v>
      </c>
    </row>
    <row r="16" spans="1:10" s="7" customFormat="1" ht="65.25" customHeight="1">
      <c r="A16" s="3">
        <v>4</v>
      </c>
      <c r="B16" s="3">
        <v>4</v>
      </c>
      <c r="C16" s="3" t="s">
        <v>31</v>
      </c>
      <c r="D16" s="2">
        <v>8044</v>
      </c>
      <c r="E16" s="2"/>
      <c r="F16" s="2"/>
      <c r="G16" s="9">
        <v>2009</v>
      </c>
      <c r="H16" s="2">
        <v>8044</v>
      </c>
      <c r="I16" s="65"/>
      <c r="J16" s="9" t="s">
        <v>105</v>
      </c>
    </row>
    <row r="17" spans="1:10" s="7" customFormat="1" ht="65.25" customHeight="1">
      <c r="A17" s="3">
        <v>5</v>
      </c>
      <c r="B17" s="3">
        <v>5</v>
      </c>
      <c r="C17" s="3" t="s">
        <v>113</v>
      </c>
      <c r="D17" s="2">
        <v>12400</v>
      </c>
      <c r="E17" s="2"/>
      <c r="F17" s="2"/>
      <c r="G17" s="9">
        <v>2009</v>
      </c>
      <c r="H17" s="2">
        <v>18354</v>
      </c>
      <c r="I17" s="65"/>
      <c r="J17" s="9" t="s">
        <v>114</v>
      </c>
    </row>
    <row r="18" spans="1:10" s="7" customFormat="1" ht="65.25" customHeight="1">
      <c r="A18" s="3">
        <v>6</v>
      </c>
      <c r="B18" s="3">
        <v>6</v>
      </c>
      <c r="C18" s="3" t="s">
        <v>212</v>
      </c>
      <c r="D18" s="2">
        <v>1500</v>
      </c>
      <c r="E18" s="2"/>
      <c r="F18" s="2"/>
      <c r="G18" s="9">
        <v>2009</v>
      </c>
      <c r="H18" s="2">
        <v>3000</v>
      </c>
      <c r="I18" s="66"/>
      <c r="J18" s="9" t="s">
        <v>105</v>
      </c>
    </row>
    <row r="19" spans="1:10" s="7" customFormat="1" ht="16.5" customHeight="1">
      <c r="A19" s="3"/>
      <c r="B19" s="5"/>
      <c r="C19" s="5" t="s">
        <v>126</v>
      </c>
      <c r="D19" s="6">
        <f>SUM(D13:D18)</f>
        <v>55685</v>
      </c>
      <c r="E19" s="6">
        <f>SUM(E13:E18)</f>
        <v>0</v>
      </c>
      <c r="F19" s="6">
        <f>SUM(F13:F18)</f>
        <v>0</v>
      </c>
      <c r="G19" s="5"/>
      <c r="H19" s="6">
        <f>SUM(H13:H18)</f>
        <v>69334</v>
      </c>
      <c r="I19" s="6"/>
      <c r="J19" s="5"/>
    </row>
    <row r="20" spans="1:10" s="7" customFormat="1" ht="26.25" customHeight="1">
      <c r="A20" s="53" t="s">
        <v>127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s="7" customFormat="1" ht="58.5" customHeight="1">
      <c r="A21" s="3">
        <v>7</v>
      </c>
      <c r="B21" s="3">
        <v>7</v>
      </c>
      <c r="C21" s="3" t="s">
        <v>211</v>
      </c>
      <c r="D21" s="2">
        <v>25400</v>
      </c>
      <c r="E21" s="2">
        <v>9600</v>
      </c>
      <c r="F21" s="2"/>
      <c r="G21" s="9">
        <v>2009</v>
      </c>
      <c r="H21" s="2">
        <v>140000</v>
      </c>
      <c r="I21" s="64">
        <v>1.125</v>
      </c>
      <c r="J21" s="9" t="s">
        <v>105</v>
      </c>
    </row>
    <row r="22" spans="1:10" s="7" customFormat="1" ht="58.5" customHeight="1">
      <c r="A22" s="3">
        <v>8</v>
      </c>
      <c r="B22" s="3">
        <v>8</v>
      </c>
      <c r="C22" s="3" t="s">
        <v>112</v>
      </c>
      <c r="D22" s="2">
        <v>30000</v>
      </c>
      <c r="E22" s="2">
        <v>40000</v>
      </c>
      <c r="F22" s="2"/>
      <c r="G22" s="9">
        <v>2009</v>
      </c>
      <c r="H22" s="2">
        <v>262000</v>
      </c>
      <c r="I22" s="66"/>
      <c r="J22" s="9" t="s">
        <v>105</v>
      </c>
    </row>
    <row r="23" spans="1:10" s="7" customFormat="1" ht="16.5" customHeight="1">
      <c r="A23" s="3"/>
      <c r="B23" s="5"/>
      <c r="C23" s="5" t="s">
        <v>126</v>
      </c>
      <c r="D23" s="6">
        <f>SUM(D21:D22)</f>
        <v>55400</v>
      </c>
      <c r="E23" s="6">
        <f>SUM(E21:E22)</f>
        <v>49600</v>
      </c>
      <c r="F23" s="6">
        <f>SUM(F21:F22)</f>
        <v>0</v>
      </c>
      <c r="G23" s="5"/>
      <c r="H23" s="6">
        <f>SUM(H21:H22)</f>
        <v>402000</v>
      </c>
      <c r="I23" s="6"/>
      <c r="J23" s="5"/>
    </row>
    <row r="24" spans="1:10" s="1" customFormat="1" ht="24.75" customHeight="1">
      <c r="A24" s="53" t="s">
        <v>128</v>
      </c>
      <c r="B24" s="53"/>
      <c r="C24" s="53"/>
      <c r="D24" s="53"/>
      <c r="E24" s="53"/>
      <c r="F24" s="53"/>
      <c r="G24" s="53"/>
      <c r="H24" s="53"/>
      <c r="I24" s="53"/>
      <c r="J24" s="53"/>
    </row>
    <row r="25" spans="1:10" s="1" customFormat="1" ht="65.25" customHeight="1">
      <c r="A25" s="3">
        <v>9</v>
      </c>
      <c r="B25" s="3">
        <v>9</v>
      </c>
      <c r="C25" s="3" t="s">
        <v>7</v>
      </c>
      <c r="D25" s="2">
        <v>80000</v>
      </c>
      <c r="E25" s="2">
        <v>40000</v>
      </c>
      <c r="F25" s="2"/>
      <c r="G25" s="9">
        <v>2009</v>
      </c>
      <c r="H25" s="2">
        <v>124515</v>
      </c>
      <c r="I25" s="64">
        <v>1.125</v>
      </c>
      <c r="J25" s="9" t="s">
        <v>97</v>
      </c>
    </row>
    <row r="26" spans="1:10" s="1" customFormat="1" ht="65.25" customHeight="1">
      <c r="A26" s="3">
        <v>10</v>
      </c>
      <c r="B26" s="3">
        <v>10</v>
      </c>
      <c r="C26" s="3" t="s">
        <v>14</v>
      </c>
      <c r="D26" s="2">
        <v>18857</v>
      </c>
      <c r="E26" s="2">
        <v>23571</v>
      </c>
      <c r="F26" s="2">
        <v>27107</v>
      </c>
      <c r="G26" s="9">
        <v>2009</v>
      </c>
      <c r="H26" s="2">
        <v>477483</v>
      </c>
      <c r="I26" s="65"/>
      <c r="J26" s="9" t="s">
        <v>101</v>
      </c>
    </row>
    <row r="27" spans="1:10" s="1" customFormat="1" ht="65.25" customHeight="1">
      <c r="A27" s="3">
        <v>11</v>
      </c>
      <c r="B27" s="3">
        <v>11</v>
      </c>
      <c r="C27" s="3" t="s">
        <v>15</v>
      </c>
      <c r="D27" s="2">
        <v>12000</v>
      </c>
      <c r="E27" s="2">
        <v>25600</v>
      </c>
      <c r="F27" s="2"/>
      <c r="G27" s="9">
        <v>2009</v>
      </c>
      <c r="H27" s="2">
        <v>156925</v>
      </c>
      <c r="I27" s="66"/>
      <c r="J27" s="9" t="s">
        <v>102</v>
      </c>
    </row>
    <row r="28" spans="1:10" s="1" customFormat="1" ht="20.25" customHeight="1">
      <c r="A28" s="3"/>
      <c r="B28" s="5"/>
      <c r="C28" s="5" t="s">
        <v>126</v>
      </c>
      <c r="D28" s="6">
        <f>SUM(D25:D27)</f>
        <v>110857</v>
      </c>
      <c r="E28" s="6">
        <f>SUM(E25:E27)</f>
        <v>89171</v>
      </c>
      <c r="F28" s="6">
        <f>SUM(F25:F27)</f>
        <v>27107</v>
      </c>
      <c r="G28" s="5"/>
      <c r="H28" s="6">
        <f>SUM(H25:H27)</f>
        <v>758923</v>
      </c>
      <c r="I28" s="6"/>
      <c r="J28" s="5"/>
    </row>
    <row r="29" spans="1:10" s="1" customFormat="1" ht="33.75" customHeight="1">
      <c r="A29" s="53" t="s">
        <v>204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1" ht="63.75">
      <c r="A30" s="3">
        <v>12</v>
      </c>
      <c r="B30" s="3">
        <v>12</v>
      </c>
      <c r="C30" s="3" t="s">
        <v>6</v>
      </c>
      <c r="D30" s="2">
        <v>40000</v>
      </c>
      <c r="E30" s="2"/>
      <c r="F30" s="2"/>
      <c r="G30" s="9">
        <v>2008</v>
      </c>
      <c r="H30" s="2">
        <v>64960</v>
      </c>
      <c r="I30" s="64">
        <v>1.125</v>
      </c>
      <c r="J30" s="9" t="s">
        <v>97</v>
      </c>
      <c r="K30" s="13"/>
    </row>
    <row r="31" spans="1:10" ht="51">
      <c r="A31" s="3">
        <v>13</v>
      </c>
      <c r="B31" s="3">
        <v>13</v>
      </c>
      <c r="C31" s="3" t="s">
        <v>8</v>
      </c>
      <c r="D31" s="2">
        <v>12612</v>
      </c>
      <c r="E31" s="2"/>
      <c r="F31" s="2"/>
      <c r="G31" s="9">
        <v>2007</v>
      </c>
      <c r="H31" s="2">
        <v>12612</v>
      </c>
      <c r="I31" s="65"/>
      <c r="J31" s="9" t="s">
        <v>98</v>
      </c>
    </row>
    <row r="32" spans="1:10" ht="38.25">
      <c r="A32" s="3">
        <v>14</v>
      </c>
      <c r="B32" s="3">
        <v>14</v>
      </c>
      <c r="C32" s="3" t="s">
        <v>80</v>
      </c>
      <c r="D32" s="2">
        <v>50000</v>
      </c>
      <c r="E32" s="2"/>
      <c r="F32" s="2"/>
      <c r="G32" s="9">
        <v>2008</v>
      </c>
      <c r="H32" s="2">
        <v>108225</v>
      </c>
      <c r="I32" s="65"/>
      <c r="J32" s="9" t="s">
        <v>99</v>
      </c>
    </row>
    <row r="33" spans="1:10" ht="51">
      <c r="A33" s="3">
        <v>15</v>
      </c>
      <c r="B33" s="3">
        <v>15</v>
      </c>
      <c r="C33" s="3" t="s">
        <v>82</v>
      </c>
      <c r="D33" s="2">
        <v>46822</v>
      </c>
      <c r="E33" s="2"/>
      <c r="F33" s="2"/>
      <c r="G33" s="9">
        <v>2008</v>
      </c>
      <c r="H33" s="2">
        <v>46822</v>
      </c>
      <c r="I33" s="65"/>
      <c r="J33" s="9" t="s">
        <v>106</v>
      </c>
    </row>
    <row r="34" spans="1:10" ht="51">
      <c r="A34" s="3">
        <v>16</v>
      </c>
      <c r="B34" s="3">
        <v>16</v>
      </c>
      <c r="C34" s="3" t="s">
        <v>73</v>
      </c>
      <c r="D34" s="2">
        <v>6202</v>
      </c>
      <c r="E34" s="2"/>
      <c r="F34" s="2"/>
      <c r="G34" s="9">
        <v>2008</v>
      </c>
      <c r="H34" s="2">
        <v>6202</v>
      </c>
      <c r="I34" s="65"/>
      <c r="J34" s="9" t="s">
        <v>107</v>
      </c>
    </row>
    <row r="35" spans="1:10" ht="51">
      <c r="A35" s="3">
        <v>17</v>
      </c>
      <c r="B35" s="3">
        <v>17</v>
      </c>
      <c r="C35" s="3" t="s">
        <v>74</v>
      </c>
      <c r="D35" s="2">
        <v>12000</v>
      </c>
      <c r="E35" s="2"/>
      <c r="F35" s="2"/>
      <c r="G35" s="9">
        <v>2008</v>
      </c>
      <c r="H35" s="2">
        <v>26347</v>
      </c>
      <c r="I35" s="65"/>
      <c r="J35" s="9" t="s">
        <v>108</v>
      </c>
    </row>
    <row r="36" spans="1:10" ht="51">
      <c r="A36" s="3">
        <v>18</v>
      </c>
      <c r="B36" s="3">
        <v>18</v>
      </c>
      <c r="C36" s="3" t="s">
        <v>77</v>
      </c>
      <c r="D36" s="2">
        <v>10609</v>
      </c>
      <c r="E36" s="2"/>
      <c r="F36" s="2"/>
      <c r="G36" s="9">
        <v>2008</v>
      </c>
      <c r="H36" s="2">
        <v>10609</v>
      </c>
      <c r="I36" s="65"/>
      <c r="J36" s="9" t="s">
        <v>111</v>
      </c>
    </row>
    <row r="37" spans="1:10" ht="63.75">
      <c r="A37" s="3">
        <v>19</v>
      </c>
      <c r="B37" s="3">
        <v>19</v>
      </c>
      <c r="C37" s="3" t="s">
        <v>78</v>
      </c>
      <c r="D37" s="2">
        <v>375000</v>
      </c>
      <c r="E37" s="2"/>
      <c r="F37" s="2"/>
      <c r="G37" s="9">
        <v>2008</v>
      </c>
      <c r="H37" s="2">
        <v>750000</v>
      </c>
      <c r="I37" s="66"/>
      <c r="J37" s="44" t="s">
        <v>213</v>
      </c>
    </row>
    <row r="38" spans="1:10" s="1" customFormat="1" ht="12.75">
      <c r="A38" s="3"/>
      <c r="B38" s="5"/>
      <c r="C38" s="5" t="s">
        <v>126</v>
      </c>
      <c r="D38" s="6">
        <f>SUM(D30:D37)</f>
        <v>553245</v>
      </c>
      <c r="E38" s="6">
        <f>SUM(E30:E37)</f>
        <v>0</v>
      </c>
      <c r="F38" s="6">
        <f>SUM(F30:F37)</f>
        <v>0</v>
      </c>
      <c r="G38" s="5"/>
      <c r="H38" s="6">
        <f>SUM(H30:H37)</f>
        <v>1025777</v>
      </c>
      <c r="I38" s="6"/>
      <c r="J38" s="5"/>
    </row>
    <row r="39" spans="1:10" s="1" customFormat="1" ht="23.25" customHeight="1">
      <c r="A39" s="53" t="s">
        <v>180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s="1" customFormat="1" ht="89.25">
      <c r="A40" s="3">
        <v>20</v>
      </c>
      <c r="B40" s="3">
        <v>20</v>
      </c>
      <c r="C40" s="3" t="s">
        <v>75</v>
      </c>
      <c r="D40" s="2">
        <v>10000</v>
      </c>
      <c r="E40" s="2">
        <v>20000</v>
      </c>
      <c r="F40" s="2"/>
      <c r="G40" s="9">
        <v>2008</v>
      </c>
      <c r="H40" s="2">
        <v>59355</v>
      </c>
      <c r="I40" s="64">
        <v>1.125</v>
      </c>
      <c r="J40" s="9" t="s">
        <v>109</v>
      </c>
    </row>
    <row r="41" spans="1:10" s="1" customFormat="1" ht="38.25">
      <c r="A41" s="3">
        <v>21</v>
      </c>
      <c r="B41" s="3">
        <v>21</v>
      </c>
      <c r="C41" s="3" t="s">
        <v>76</v>
      </c>
      <c r="D41" s="2">
        <v>30000</v>
      </c>
      <c r="E41" s="2">
        <v>30000</v>
      </c>
      <c r="F41" s="2"/>
      <c r="G41" s="9">
        <v>2008</v>
      </c>
      <c r="H41" s="2">
        <v>72187</v>
      </c>
      <c r="I41" s="66"/>
      <c r="J41" s="9" t="s">
        <v>110</v>
      </c>
    </row>
    <row r="42" spans="1:10" s="1" customFormat="1" ht="12.75">
      <c r="A42" s="3"/>
      <c r="B42" s="5"/>
      <c r="C42" s="5" t="s">
        <v>126</v>
      </c>
      <c r="D42" s="6">
        <f>SUM(D40:D41)</f>
        <v>40000</v>
      </c>
      <c r="E42" s="6">
        <f>SUM(E40:E41)</f>
        <v>50000</v>
      </c>
      <c r="F42" s="6">
        <f>SUM(F40:F41)</f>
        <v>0</v>
      </c>
      <c r="G42" s="5"/>
      <c r="H42" s="6">
        <f>SUM(H40:H41)</f>
        <v>131542</v>
      </c>
      <c r="I42" s="6"/>
      <c r="J42" s="5"/>
    </row>
    <row r="43" spans="1:10" ht="27" customHeight="1">
      <c r="A43" s="53" t="s">
        <v>129</v>
      </c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51">
      <c r="A44" s="3">
        <v>22</v>
      </c>
      <c r="B44" s="3">
        <v>22</v>
      </c>
      <c r="C44" s="3" t="s">
        <v>13</v>
      </c>
      <c r="D44" s="2">
        <v>31143</v>
      </c>
      <c r="E44" s="2">
        <v>26429</v>
      </c>
      <c r="F44" s="2"/>
      <c r="G44" s="9">
        <v>1989</v>
      </c>
      <c r="H44" s="2">
        <v>730191</v>
      </c>
      <c r="I44" s="30">
        <v>1.125</v>
      </c>
      <c r="J44" s="9" t="s">
        <v>100</v>
      </c>
    </row>
    <row r="45" spans="1:10" s="1" customFormat="1" ht="12.75">
      <c r="A45" s="3"/>
      <c r="B45" s="5"/>
      <c r="C45" s="5" t="s">
        <v>126</v>
      </c>
      <c r="D45" s="6">
        <f>SUM(D44)</f>
        <v>31143</v>
      </c>
      <c r="E45" s="6">
        <f>SUM(E44)</f>
        <v>26429</v>
      </c>
      <c r="F45" s="6">
        <f>SUM(F44)</f>
        <v>0</v>
      </c>
      <c r="G45" s="5"/>
      <c r="H45" s="6">
        <f>SUM(H44)</f>
        <v>730191</v>
      </c>
      <c r="I45" s="6"/>
      <c r="J45" s="5"/>
    </row>
    <row r="46" spans="1:10" ht="12.75" customHeight="1">
      <c r="A46" s="53" t="s">
        <v>133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51">
      <c r="A47" s="3">
        <v>23</v>
      </c>
      <c r="B47" s="3">
        <v>23</v>
      </c>
      <c r="C47" s="3" t="s">
        <v>134</v>
      </c>
      <c r="D47" s="4"/>
      <c r="E47" s="4">
        <v>3000</v>
      </c>
      <c r="F47" s="4"/>
      <c r="G47" s="3">
        <v>2010</v>
      </c>
      <c r="H47" s="3"/>
      <c r="I47" s="59"/>
      <c r="J47" s="9" t="s">
        <v>105</v>
      </c>
    </row>
    <row r="48" spans="1:10" ht="38.25">
      <c r="A48" s="3">
        <v>24</v>
      </c>
      <c r="B48" s="3">
        <v>24</v>
      </c>
      <c r="C48" s="3" t="s">
        <v>135</v>
      </c>
      <c r="D48" s="4"/>
      <c r="E48" s="4">
        <v>12000</v>
      </c>
      <c r="F48" s="4"/>
      <c r="G48" s="3">
        <v>2010</v>
      </c>
      <c r="H48" s="3"/>
      <c r="I48" s="74"/>
      <c r="J48" s="9" t="s">
        <v>105</v>
      </c>
    </row>
    <row r="49" spans="1:10" ht="51">
      <c r="A49" s="3">
        <v>25</v>
      </c>
      <c r="B49" s="3">
        <v>25</v>
      </c>
      <c r="C49" s="3" t="s">
        <v>136</v>
      </c>
      <c r="D49" s="4"/>
      <c r="E49" s="4">
        <v>23400</v>
      </c>
      <c r="F49" s="4">
        <v>16850</v>
      </c>
      <c r="G49" s="3">
        <v>2010</v>
      </c>
      <c r="H49" s="3"/>
      <c r="I49" s="74"/>
      <c r="J49" s="9" t="s">
        <v>105</v>
      </c>
    </row>
    <row r="50" spans="1:10" ht="51">
      <c r="A50" s="3">
        <v>26</v>
      </c>
      <c r="B50" s="3">
        <v>26</v>
      </c>
      <c r="C50" s="3" t="s">
        <v>214</v>
      </c>
      <c r="D50" s="4"/>
      <c r="E50" s="4">
        <v>25000</v>
      </c>
      <c r="F50" s="4"/>
      <c r="G50" s="3">
        <v>2010</v>
      </c>
      <c r="H50" s="3"/>
      <c r="I50" s="60"/>
      <c r="J50" s="9" t="s">
        <v>105</v>
      </c>
    </row>
    <row r="51" spans="1:10" ht="12.75">
      <c r="A51" s="3">
        <v>27</v>
      </c>
      <c r="B51" s="3">
        <v>27</v>
      </c>
      <c r="C51" s="3" t="s">
        <v>137</v>
      </c>
      <c r="D51" s="4"/>
      <c r="E51" s="4">
        <v>46200</v>
      </c>
      <c r="F51" s="4">
        <v>40000</v>
      </c>
      <c r="G51" s="3">
        <v>2010</v>
      </c>
      <c r="H51" s="11"/>
      <c r="I51" s="11"/>
      <c r="J51" s="3"/>
    </row>
    <row r="52" spans="1:10" s="1" customFormat="1" ht="12.75">
      <c r="A52" s="5"/>
      <c r="B52" s="5"/>
      <c r="C52" s="5" t="s">
        <v>126</v>
      </c>
      <c r="D52" s="6">
        <f>SUM(D47:D51)</f>
        <v>0</v>
      </c>
      <c r="E52" s="6">
        <f>SUM(E47:E51)</f>
        <v>109600</v>
      </c>
      <c r="F52" s="6">
        <f>SUM(F47:F51)</f>
        <v>56850</v>
      </c>
      <c r="G52" s="5"/>
      <c r="H52" s="6">
        <f>SUM(H47:H50)</f>
        <v>0</v>
      </c>
      <c r="I52" s="6"/>
      <c r="J52" s="5"/>
    </row>
    <row r="53" spans="1:10" s="1" customFormat="1" ht="12.75">
      <c r="A53" s="5"/>
      <c r="B53" s="5"/>
      <c r="C53" s="5" t="s">
        <v>189</v>
      </c>
      <c r="D53" s="6">
        <f>D19+D23+D28+D38+D42+D45+D52</f>
        <v>846330</v>
      </c>
      <c r="E53" s="6">
        <f>E19+E23+E28+E38+E42+E45+E52</f>
        <v>324800</v>
      </c>
      <c r="F53" s="6">
        <f>F19+F23+F28+F38+F42+F45+F52</f>
        <v>83957</v>
      </c>
      <c r="G53" s="6"/>
      <c r="H53" s="6">
        <f>H19+H23+H28+H38+H42+H45+H52</f>
        <v>3117767</v>
      </c>
      <c r="I53" s="6"/>
      <c r="J53" s="5"/>
    </row>
    <row r="54" spans="1:10" ht="34.5" customHeight="1">
      <c r="A54" s="53" t="s">
        <v>173</v>
      </c>
      <c r="B54" s="53"/>
      <c r="C54" s="54" t="s">
        <v>207</v>
      </c>
      <c r="D54" s="54"/>
      <c r="E54" s="54"/>
      <c r="F54" s="54"/>
      <c r="G54" s="54"/>
      <c r="H54" s="54"/>
      <c r="I54" s="54"/>
      <c r="J54" s="54"/>
    </row>
    <row r="55" spans="1:10" s="8" customFormat="1" ht="15" customHeight="1">
      <c r="A55" s="3"/>
      <c r="B55" s="14"/>
      <c r="C55" s="5" t="s">
        <v>88</v>
      </c>
      <c r="D55" s="14"/>
      <c r="E55" s="14"/>
      <c r="F55" s="14"/>
      <c r="G55" s="14"/>
      <c r="H55" s="14"/>
      <c r="I55" s="14"/>
      <c r="J55" s="14"/>
    </row>
    <row r="56" spans="1:10" s="7" customFormat="1" ht="25.5">
      <c r="A56" s="5"/>
      <c r="B56" s="5"/>
      <c r="C56" s="10" t="s">
        <v>65</v>
      </c>
      <c r="D56" s="6"/>
      <c r="E56" s="6"/>
      <c r="F56" s="6"/>
      <c r="G56" s="6"/>
      <c r="H56" s="6"/>
      <c r="I56" s="6"/>
      <c r="J56" s="5"/>
    </row>
    <row r="57" spans="1:10" s="7" customFormat="1" ht="36" customHeight="1">
      <c r="A57" s="53" t="s">
        <v>205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s="8" customFormat="1" ht="51">
      <c r="A58" s="3">
        <v>28</v>
      </c>
      <c r="B58" s="3">
        <v>1</v>
      </c>
      <c r="C58" s="3" t="s">
        <v>66</v>
      </c>
      <c r="D58" s="2">
        <v>400</v>
      </c>
      <c r="E58" s="2"/>
      <c r="F58" s="2"/>
      <c r="G58" s="9">
        <v>2009</v>
      </c>
      <c r="H58" s="2">
        <v>2038.5</v>
      </c>
      <c r="I58" s="64">
        <v>1.125</v>
      </c>
      <c r="J58" s="9" t="s">
        <v>105</v>
      </c>
    </row>
    <row r="59" spans="1:10" s="8" customFormat="1" ht="38.25">
      <c r="A59" s="3">
        <v>29</v>
      </c>
      <c r="B59" s="3">
        <v>2</v>
      </c>
      <c r="C59" s="3" t="s">
        <v>67</v>
      </c>
      <c r="D59" s="2">
        <v>300</v>
      </c>
      <c r="E59" s="2"/>
      <c r="F59" s="2"/>
      <c r="G59" s="9">
        <v>2009</v>
      </c>
      <c r="H59" s="2">
        <v>562.5</v>
      </c>
      <c r="I59" s="65"/>
      <c r="J59" s="9" t="s">
        <v>105</v>
      </c>
    </row>
    <row r="60" spans="1:10" s="8" customFormat="1" ht="38.25">
      <c r="A60" s="3">
        <v>30</v>
      </c>
      <c r="B60" s="3">
        <v>3</v>
      </c>
      <c r="C60" s="3" t="s">
        <v>68</v>
      </c>
      <c r="D60" s="2">
        <v>300</v>
      </c>
      <c r="E60" s="2"/>
      <c r="F60" s="2"/>
      <c r="G60" s="9">
        <v>2009</v>
      </c>
      <c r="H60" s="2">
        <v>1125</v>
      </c>
      <c r="I60" s="65"/>
      <c r="J60" s="9" t="s">
        <v>105</v>
      </c>
    </row>
    <row r="61" spans="1:10" s="8" customFormat="1" ht="38.25">
      <c r="A61" s="3">
        <v>31</v>
      </c>
      <c r="B61" s="3">
        <v>4</v>
      </c>
      <c r="C61" s="3" t="s">
        <v>69</v>
      </c>
      <c r="D61" s="2">
        <v>400</v>
      </c>
      <c r="E61" s="2"/>
      <c r="F61" s="2"/>
      <c r="G61" s="9">
        <v>2009</v>
      </c>
      <c r="H61" s="2">
        <v>1125</v>
      </c>
      <c r="I61" s="65"/>
      <c r="J61" s="9" t="s">
        <v>105</v>
      </c>
    </row>
    <row r="62" spans="1:10" s="8" customFormat="1" ht="51">
      <c r="A62" s="3">
        <v>32</v>
      </c>
      <c r="B62" s="3">
        <v>5</v>
      </c>
      <c r="C62" s="3" t="s">
        <v>96</v>
      </c>
      <c r="D62" s="2">
        <v>400</v>
      </c>
      <c r="E62" s="2"/>
      <c r="F62" s="2"/>
      <c r="G62" s="9">
        <v>2009</v>
      </c>
      <c r="H62" s="2">
        <v>7290</v>
      </c>
      <c r="I62" s="65"/>
      <c r="J62" s="9" t="s">
        <v>105</v>
      </c>
    </row>
    <row r="63" spans="1:10" s="8" customFormat="1" ht="51">
      <c r="A63" s="3">
        <v>33</v>
      </c>
      <c r="B63" s="3">
        <v>6</v>
      </c>
      <c r="C63" s="3" t="s">
        <v>70</v>
      </c>
      <c r="D63" s="2">
        <v>400</v>
      </c>
      <c r="E63" s="2"/>
      <c r="F63" s="2"/>
      <c r="G63" s="9">
        <v>2009</v>
      </c>
      <c r="H63" s="2">
        <v>2475</v>
      </c>
      <c r="I63" s="65"/>
      <c r="J63" s="9" t="s">
        <v>105</v>
      </c>
    </row>
    <row r="64" spans="1:10" s="8" customFormat="1" ht="51">
      <c r="A64" s="3">
        <v>34</v>
      </c>
      <c r="B64" s="3">
        <v>7</v>
      </c>
      <c r="C64" s="3" t="s">
        <v>71</v>
      </c>
      <c r="D64" s="2">
        <v>400</v>
      </c>
      <c r="E64" s="2"/>
      <c r="F64" s="2"/>
      <c r="G64" s="9">
        <v>2009</v>
      </c>
      <c r="H64" s="2">
        <v>6286.5</v>
      </c>
      <c r="I64" s="65"/>
      <c r="J64" s="9" t="s">
        <v>105</v>
      </c>
    </row>
    <row r="65" spans="1:10" s="8" customFormat="1" ht="38.25">
      <c r="A65" s="3">
        <v>35</v>
      </c>
      <c r="B65" s="3">
        <v>8</v>
      </c>
      <c r="C65" s="3" t="s">
        <v>83</v>
      </c>
      <c r="D65" s="2">
        <v>400</v>
      </c>
      <c r="E65" s="2"/>
      <c r="F65" s="2"/>
      <c r="G65" s="9">
        <v>2009</v>
      </c>
      <c r="H65" s="2">
        <v>4666.5</v>
      </c>
      <c r="I65" s="65"/>
      <c r="J65" s="9" t="s">
        <v>105</v>
      </c>
    </row>
    <row r="66" spans="1:10" s="8" customFormat="1" ht="38.25">
      <c r="A66" s="3">
        <v>36</v>
      </c>
      <c r="B66" s="3">
        <v>9</v>
      </c>
      <c r="C66" s="3" t="s">
        <v>72</v>
      </c>
      <c r="D66" s="2">
        <v>1785</v>
      </c>
      <c r="E66" s="2"/>
      <c r="F66" s="2"/>
      <c r="G66" s="9">
        <v>2009</v>
      </c>
      <c r="H66" s="2">
        <v>2812.5</v>
      </c>
      <c r="I66" s="65"/>
      <c r="J66" s="9" t="s">
        <v>105</v>
      </c>
    </row>
    <row r="67" spans="1:10" s="8" customFormat="1" ht="38.25">
      <c r="A67" s="3">
        <v>37</v>
      </c>
      <c r="B67" s="3">
        <v>10</v>
      </c>
      <c r="C67" s="3" t="s">
        <v>215</v>
      </c>
      <c r="D67" s="2">
        <v>3400</v>
      </c>
      <c r="E67" s="2"/>
      <c r="F67" s="2"/>
      <c r="G67" s="9">
        <v>2009</v>
      </c>
      <c r="H67" s="2">
        <v>4500</v>
      </c>
      <c r="I67" s="66"/>
      <c r="J67" s="9" t="s">
        <v>105</v>
      </c>
    </row>
    <row r="68" spans="1:10" s="7" customFormat="1" ht="25.5">
      <c r="A68" s="5"/>
      <c r="B68" s="5"/>
      <c r="C68" s="5" t="s">
        <v>198</v>
      </c>
      <c r="D68" s="6">
        <f>SUM(D58:D67)</f>
        <v>8185</v>
      </c>
      <c r="E68" s="6">
        <f>SUM(E58:E67)</f>
        <v>0</v>
      </c>
      <c r="F68" s="6">
        <f>SUM(F58:F67)</f>
        <v>0</v>
      </c>
      <c r="G68" s="6"/>
      <c r="H68" s="6">
        <f>SUM(H58:H67)</f>
        <v>32881.5</v>
      </c>
      <c r="I68" s="6"/>
      <c r="J68" s="5"/>
    </row>
    <row r="69" spans="1:10" ht="32.25" customHeight="1">
      <c r="A69" s="52" t="s">
        <v>174</v>
      </c>
      <c r="B69" s="52"/>
      <c r="C69" s="54" t="s">
        <v>208</v>
      </c>
      <c r="D69" s="54"/>
      <c r="E69" s="54"/>
      <c r="F69" s="54"/>
      <c r="G69" s="54"/>
      <c r="H69" s="54"/>
      <c r="I69" s="54"/>
      <c r="J69" s="54"/>
    </row>
    <row r="70" spans="1:10" ht="12.75">
      <c r="A70" s="11"/>
      <c r="B70" s="3"/>
      <c r="C70" s="5" t="s">
        <v>88</v>
      </c>
      <c r="D70" s="2"/>
      <c r="E70" s="2"/>
      <c r="F70" s="2"/>
      <c r="G70" s="9"/>
      <c r="H70" s="2"/>
      <c r="I70" s="2"/>
      <c r="J70" s="9"/>
    </row>
    <row r="71" spans="1:10" ht="51">
      <c r="A71" s="15"/>
      <c r="B71" s="3"/>
      <c r="C71" s="10" t="s">
        <v>17</v>
      </c>
      <c r="D71" s="6">
        <f>D75+D83+D88+D94</f>
        <v>1034257</v>
      </c>
      <c r="E71" s="6">
        <v>1350000</v>
      </c>
      <c r="F71" s="6">
        <v>564053</v>
      </c>
      <c r="G71" s="5"/>
      <c r="H71" s="6">
        <f>H75+H83+H88+H94</f>
        <v>5128339.044</v>
      </c>
      <c r="I71" s="6"/>
      <c r="J71" s="3"/>
    </row>
    <row r="72" spans="1:10" s="8" customFormat="1" ht="12.75">
      <c r="A72" s="53" t="s">
        <v>125</v>
      </c>
      <c r="B72" s="53"/>
      <c r="C72" s="53"/>
      <c r="D72" s="53"/>
      <c r="E72" s="53"/>
      <c r="F72" s="53"/>
      <c r="G72" s="53"/>
      <c r="H72" s="53"/>
      <c r="I72" s="53"/>
      <c r="J72" s="53"/>
    </row>
    <row r="73" spans="1:10" s="8" customFormat="1" ht="38.25">
      <c r="A73" s="9">
        <v>38</v>
      </c>
      <c r="B73" s="3">
        <v>1</v>
      </c>
      <c r="C73" s="3" t="s">
        <v>23</v>
      </c>
      <c r="D73" s="2">
        <v>98940</v>
      </c>
      <c r="E73" s="2"/>
      <c r="F73" s="2"/>
      <c r="G73" s="9">
        <v>2009</v>
      </c>
      <c r="H73" s="2">
        <v>98939.747</v>
      </c>
      <c r="I73" s="47">
        <v>1.08</v>
      </c>
      <c r="J73" s="9" t="s">
        <v>92</v>
      </c>
    </row>
    <row r="74" spans="1:10" s="8" customFormat="1" ht="51">
      <c r="A74" s="9">
        <v>39</v>
      </c>
      <c r="B74" s="3">
        <v>2</v>
      </c>
      <c r="C74" s="3" t="s">
        <v>25</v>
      </c>
      <c r="D74" s="2">
        <v>47468</v>
      </c>
      <c r="E74" s="2"/>
      <c r="F74" s="2"/>
      <c r="G74" s="9">
        <v>2009</v>
      </c>
      <c r="H74" s="2">
        <v>47468.235</v>
      </c>
      <c r="I74" s="49"/>
      <c r="J74" s="9" t="s">
        <v>155</v>
      </c>
    </row>
    <row r="75" spans="1:10" s="7" customFormat="1" ht="12.75">
      <c r="A75" s="5"/>
      <c r="B75" s="5"/>
      <c r="C75" s="5" t="s">
        <v>126</v>
      </c>
      <c r="D75" s="6">
        <f>SUM(D73:D74)</f>
        <v>146408</v>
      </c>
      <c r="E75" s="6"/>
      <c r="F75" s="6"/>
      <c r="G75" s="6"/>
      <c r="H75" s="6">
        <f>SUM(H73:H74)</f>
        <v>146407.98200000002</v>
      </c>
      <c r="I75" s="6"/>
      <c r="J75" s="5"/>
    </row>
    <row r="76" spans="1:10" ht="18.75" customHeight="1">
      <c r="A76" s="53" t="s">
        <v>163</v>
      </c>
      <c r="B76" s="53"/>
      <c r="C76" s="53"/>
      <c r="D76" s="53"/>
      <c r="E76" s="53"/>
      <c r="F76" s="53"/>
      <c r="G76" s="53"/>
      <c r="H76" s="53"/>
      <c r="I76" s="53"/>
      <c r="J76" s="53"/>
    </row>
    <row r="77" spans="1:10" ht="51">
      <c r="A77" s="9">
        <v>40</v>
      </c>
      <c r="B77" s="3">
        <v>3</v>
      </c>
      <c r="C77" s="3" t="s">
        <v>81</v>
      </c>
      <c r="D77" s="2">
        <v>100000</v>
      </c>
      <c r="E77" s="2"/>
      <c r="F77" s="2"/>
      <c r="G77" s="9">
        <v>2009</v>
      </c>
      <c r="H77" s="2">
        <v>975506.521</v>
      </c>
      <c r="I77" s="47">
        <v>1.08</v>
      </c>
      <c r="J77" s="9" t="s">
        <v>91</v>
      </c>
    </row>
    <row r="78" spans="1:10" ht="102">
      <c r="A78" s="9">
        <v>41</v>
      </c>
      <c r="B78" s="3">
        <v>4</v>
      </c>
      <c r="C78" s="3" t="s">
        <v>22</v>
      </c>
      <c r="D78" s="2">
        <v>45000</v>
      </c>
      <c r="E78" s="2"/>
      <c r="F78" s="2"/>
      <c r="G78" s="9">
        <v>2009</v>
      </c>
      <c r="H78" s="2">
        <v>291600</v>
      </c>
      <c r="I78" s="48"/>
      <c r="J78" s="9" t="s">
        <v>153</v>
      </c>
    </row>
    <row r="79" spans="1:10" ht="51">
      <c r="A79" s="9">
        <v>42</v>
      </c>
      <c r="B79" s="3">
        <v>5</v>
      </c>
      <c r="C79" s="3" t="s">
        <v>95</v>
      </c>
      <c r="D79" s="2">
        <v>15000</v>
      </c>
      <c r="E79" s="2"/>
      <c r="F79" s="2"/>
      <c r="G79" s="9">
        <v>2009</v>
      </c>
      <c r="H79" s="2">
        <v>156280.32</v>
      </c>
      <c r="I79" s="48"/>
      <c r="J79" s="9" t="s">
        <v>156</v>
      </c>
    </row>
    <row r="80" spans="1:10" ht="51">
      <c r="A80" s="9">
        <v>43</v>
      </c>
      <c r="B80" s="3">
        <v>6</v>
      </c>
      <c r="C80" s="3" t="s">
        <v>24</v>
      </c>
      <c r="D80" s="2">
        <v>60000</v>
      </c>
      <c r="E80" s="2"/>
      <c r="F80" s="2"/>
      <c r="G80" s="9">
        <v>2009</v>
      </c>
      <c r="H80" s="2">
        <v>366531.434</v>
      </c>
      <c r="I80" s="48"/>
      <c r="J80" s="9" t="s">
        <v>154</v>
      </c>
    </row>
    <row r="81" spans="1:10" ht="63.75">
      <c r="A81" s="9">
        <v>44</v>
      </c>
      <c r="B81" s="3">
        <v>7</v>
      </c>
      <c r="C81" s="3" t="s">
        <v>26</v>
      </c>
      <c r="D81" s="2">
        <v>90000</v>
      </c>
      <c r="E81" s="2"/>
      <c r="F81" s="2"/>
      <c r="G81" s="9">
        <v>2009</v>
      </c>
      <c r="H81" s="2">
        <v>918955.951</v>
      </c>
      <c r="I81" s="48"/>
      <c r="J81" s="9" t="s">
        <v>157</v>
      </c>
    </row>
    <row r="82" spans="1:10" ht="38.25">
      <c r="A82" s="9">
        <v>45</v>
      </c>
      <c r="B82" s="3">
        <v>8</v>
      </c>
      <c r="C82" s="3" t="s">
        <v>28</v>
      </c>
      <c r="D82" s="2">
        <v>30000</v>
      </c>
      <c r="E82" s="2"/>
      <c r="F82" s="2"/>
      <c r="G82" s="9">
        <v>2009</v>
      </c>
      <c r="H82" s="2">
        <v>186144.626</v>
      </c>
      <c r="I82" s="49"/>
      <c r="J82" s="9" t="s">
        <v>158</v>
      </c>
    </row>
    <row r="83" spans="1:10" s="1" customFormat="1" ht="12.75">
      <c r="A83" s="12"/>
      <c r="B83" s="5"/>
      <c r="C83" s="5" t="s">
        <v>126</v>
      </c>
      <c r="D83" s="6">
        <f>SUM(D77:D82)</f>
        <v>340000</v>
      </c>
      <c r="E83" s="6"/>
      <c r="F83" s="6"/>
      <c r="G83" s="5"/>
      <c r="H83" s="6">
        <f>SUM(H77:H82)</f>
        <v>2895018.852</v>
      </c>
      <c r="I83" s="6"/>
      <c r="J83" s="5"/>
    </row>
    <row r="84" spans="1:10" ht="18.75" customHeight="1">
      <c r="A84" s="52" t="s">
        <v>119</v>
      </c>
      <c r="B84" s="52"/>
      <c r="C84" s="52"/>
      <c r="D84" s="52"/>
      <c r="E84" s="52"/>
      <c r="F84" s="52"/>
      <c r="G84" s="52"/>
      <c r="H84" s="52"/>
      <c r="I84" s="52"/>
      <c r="J84" s="52"/>
    </row>
    <row r="85" spans="1:10" ht="47.25" customHeight="1">
      <c r="A85" s="9">
        <v>46</v>
      </c>
      <c r="B85" s="3">
        <v>9</v>
      </c>
      <c r="C85" s="3" t="s">
        <v>216</v>
      </c>
      <c r="D85" s="2">
        <v>60000</v>
      </c>
      <c r="E85" s="2"/>
      <c r="F85" s="2"/>
      <c r="G85" s="9">
        <v>2006</v>
      </c>
      <c r="H85" s="2">
        <v>60000</v>
      </c>
      <c r="I85" s="47">
        <v>1.08</v>
      </c>
      <c r="J85" s="9" t="s">
        <v>93</v>
      </c>
    </row>
    <row r="86" spans="1:10" ht="56.25" customHeight="1">
      <c r="A86" s="9">
        <v>47</v>
      </c>
      <c r="B86" s="3">
        <v>10</v>
      </c>
      <c r="C86" s="3" t="s">
        <v>20</v>
      </c>
      <c r="D86" s="2">
        <v>50353</v>
      </c>
      <c r="E86" s="2"/>
      <c r="F86" s="2"/>
      <c r="G86" s="9">
        <v>2008</v>
      </c>
      <c r="H86" s="2">
        <v>50352.68</v>
      </c>
      <c r="I86" s="48"/>
      <c r="J86" s="9" t="s">
        <v>151</v>
      </c>
    </row>
    <row r="87" spans="1:10" ht="58.5" customHeight="1">
      <c r="A87" s="9">
        <v>48</v>
      </c>
      <c r="B87" s="3">
        <v>11</v>
      </c>
      <c r="C87" s="3" t="s">
        <v>27</v>
      </c>
      <c r="D87" s="2">
        <v>5196</v>
      </c>
      <c r="E87" s="2"/>
      <c r="F87" s="2"/>
      <c r="G87" s="9">
        <v>2006</v>
      </c>
      <c r="H87" s="2">
        <v>5195.882</v>
      </c>
      <c r="I87" s="49"/>
      <c r="J87" s="9" t="s">
        <v>159</v>
      </c>
    </row>
    <row r="88" spans="1:10" s="1" customFormat="1" ht="14.25" customHeight="1">
      <c r="A88" s="5"/>
      <c r="B88" s="5"/>
      <c r="C88" s="5" t="s">
        <v>126</v>
      </c>
      <c r="D88" s="6">
        <f>SUM(D85:D87)</f>
        <v>115549</v>
      </c>
      <c r="E88" s="6"/>
      <c r="F88" s="6"/>
      <c r="G88" s="5"/>
      <c r="H88" s="6">
        <f>SUM(H85:H87)</f>
        <v>115548.56199999999</v>
      </c>
      <c r="I88" s="6"/>
      <c r="J88" s="5"/>
    </row>
    <row r="89" spans="1:10" ht="17.25" customHeight="1">
      <c r="A89" s="53" t="s">
        <v>164</v>
      </c>
      <c r="B89" s="53"/>
      <c r="C89" s="53"/>
      <c r="D89" s="53"/>
      <c r="E89" s="53"/>
      <c r="F89" s="53"/>
      <c r="G89" s="53"/>
      <c r="H89" s="53"/>
      <c r="I89" s="53"/>
      <c r="J89" s="53"/>
    </row>
    <row r="90" spans="1:10" ht="54" customHeight="1">
      <c r="A90" s="9">
        <v>49</v>
      </c>
      <c r="B90" s="3">
        <v>12</v>
      </c>
      <c r="C90" s="3" t="s">
        <v>19</v>
      </c>
      <c r="D90" s="2">
        <v>212300</v>
      </c>
      <c r="E90" s="2"/>
      <c r="F90" s="2"/>
      <c r="G90" s="9">
        <v>2007</v>
      </c>
      <c r="H90" s="2">
        <v>619439.369</v>
      </c>
      <c r="I90" s="47">
        <v>1.08</v>
      </c>
      <c r="J90" s="9" t="s">
        <v>90</v>
      </c>
    </row>
    <row r="91" spans="1:10" ht="51">
      <c r="A91" s="9">
        <v>50</v>
      </c>
      <c r="B91" s="3">
        <v>13</v>
      </c>
      <c r="C91" s="3" t="s">
        <v>18</v>
      </c>
      <c r="D91" s="2">
        <v>140000</v>
      </c>
      <c r="E91" s="2"/>
      <c r="F91" s="2"/>
      <c r="G91" s="9">
        <v>2008</v>
      </c>
      <c r="H91" s="2">
        <v>743692.536</v>
      </c>
      <c r="I91" s="48"/>
      <c r="J91" s="9" t="s">
        <v>149</v>
      </c>
    </row>
    <row r="92" spans="1:10" ht="51">
      <c r="A92" s="9">
        <v>51</v>
      </c>
      <c r="B92" s="3">
        <v>14</v>
      </c>
      <c r="C92" s="3" t="s">
        <v>94</v>
      </c>
      <c r="D92" s="2">
        <v>30000</v>
      </c>
      <c r="E92" s="2"/>
      <c r="F92" s="2"/>
      <c r="G92" s="9">
        <v>2008</v>
      </c>
      <c r="H92" s="2">
        <v>288193.561</v>
      </c>
      <c r="I92" s="48"/>
      <c r="J92" s="9" t="s">
        <v>150</v>
      </c>
    </row>
    <row r="93" spans="1:10" ht="38.25">
      <c r="A93" s="9">
        <v>52</v>
      </c>
      <c r="B93" s="3">
        <v>15</v>
      </c>
      <c r="C93" s="3" t="s">
        <v>21</v>
      </c>
      <c r="D93" s="2">
        <v>50000</v>
      </c>
      <c r="E93" s="2"/>
      <c r="F93" s="2"/>
      <c r="G93" s="9">
        <v>2008</v>
      </c>
      <c r="H93" s="2">
        <v>320038.182</v>
      </c>
      <c r="I93" s="49"/>
      <c r="J93" s="9" t="s">
        <v>152</v>
      </c>
    </row>
    <row r="94" spans="1:10" s="1" customFormat="1" ht="12.75">
      <c r="A94" s="5"/>
      <c r="B94" s="5"/>
      <c r="C94" s="5" t="s">
        <v>126</v>
      </c>
      <c r="D94" s="19">
        <f>SUM(D90:D93)</f>
        <v>432300</v>
      </c>
      <c r="E94" s="19"/>
      <c r="F94" s="19"/>
      <c r="G94" s="19"/>
      <c r="H94" s="19">
        <f>SUM(H90:H93)</f>
        <v>1971363.6479999998</v>
      </c>
      <c r="I94" s="19"/>
      <c r="J94" s="16"/>
    </row>
    <row r="95" spans="1:10" s="1" customFormat="1" ht="12.75">
      <c r="A95" s="5"/>
      <c r="B95" s="5"/>
      <c r="C95" s="5" t="s">
        <v>89</v>
      </c>
      <c r="D95" s="19"/>
      <c r="E95" s="16"/>
      <c r="F95" s="16"/>
      <c r="G95" s="16"/>
      <c r="H95" s="19"/>
      <c r="I95" s="19"/>
      <c r="J95" s="16"/>
    </row>
    <row r="96" spans="1:10" ht="89.25">
      <c r="A96" s="9"/>
      <c r="B96" s="3"/>
      <c r="C96" s="5" t="s">
        <v>160</v>
      </c>
      <c r="D96" s="6">
        <f>D99+D102</f>
        <v>491362</v>
      </c>
      <c r="E96" s="6">
        <f>E99+E102</f>
        <v>0</v>
      </c>
      <c r="F96" s="6">
        <f>F99+F102</f>
        <v>0</v>
      </c>
      <c r="G96" s="2"/>
      <c r="H96" s="6">
        <f>H99+H102</f>
        <v>1582415.334</v>
      </c>
      <c r="I96" s="6"/>
      <c r="J96" s="9"/>
    </row>
    <row r="97" spans="1:10" ht="33.75" customHeight="1">
      <c r="A97" s="55" t="s">
        <v>204</v>
      </c>
      <c r="B97" s="56"/>
      <c r="C97" s="56"/>
      <c r="D97" s="56"/>
      <c r="E97" s="56"/>
      <c r="F97" s="56"/>
      <c r="G97" s="56"/>
      <c r="H97" s="56"/>
      <c r="I97" s="56"/>
      <c r="J97" s="57"/>
    </row>
    <row r="98" spans="1:10" ht="38.25">
      <c r="A98" s="9">
        <v>53</v>
      </c>
      <c r="B98" s="3">
        <v>16</v>
      </c>
      <c r="C98" s="3" t="s">
        <v>11</v>
      </c>
      <c r="D98" s="2">
        <v>158732</v>
      </c>
      <c r="E98" s="2"/>
      <c r="F98" s="2"/>
      <c r="G98" s="9">
        <v>2008</v>
      </c>
      <c r="H98" s="2">
        <v>268732</v>
      </c>
      <c r="I98" s="31">
        <v>1.08</v>
      </c>
      <c r="J98" s="9" t="s">
        <v>162</v>
      </c>
    </row>
    <row r="99" spans="1:10" s="1" customFormat="1" ht="12.75">
      <c r="A99" s="12"/>
      <c r="B99" s="5"/>
      <c r="C99" s="5" t="s">
        <v>126</v>
      </c>
      <c r="D99" s="6">
        <f>SUM(D98)</f>
        <v>158732</v>
      </c>
      <c r="E99" s="6"/>
      <c r="F99" s="6"/>
      <c r="G99" s="5"/>
      <c r="H99" s="6">
        <f>SUM(H98)</f>
        <v>268732</v>
      </c>
      <c r="I99" s="6"/>
      <c r="J99" s="5"/>
    </row>
    <row r="100" spans="1:10" ht="18" customHeight="1">
      <c r="A100" s="53" t="s">
        <v>164</v>
      </c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t="51">
      <c r="A101" s="9">
        <v>54</v>
      </c>
      <c r="B101" s="3">
        <v>17</v>
      </c>
      <c r="C101" s="3" t="s">
        <v>12</v>
      </c>
      <c r="D101" s="2">
        <v>332630</v>
      </c>
      <c r="E101" s="2"/>
      <c r="F101" s="2"/>
      <c r="G101" s="9">
        <v>2008</v>
      </c>
      <c r="H101" s="2">
        <v>1313683.334</v>
      </c>
      <c r="I101" s="31">
        <v>1.08</v>
      </c>
      <c r="J101" s="9" t="s">
        <v>161</v>
      </c>
    </row>
    <row r="102" spans="1:10" s="1" customFormat="1" ht="12.75">
      <c r="A102" s="12"/>
      <c r="B102" s="5"/>
      <c r="C102" s="5" t="s">
        <v>126</v>
      </c>
      <c r="D102" s="6">
        <f>SUM(D101)</f>
        <v>332630</v>
      </c>
      <c r="E102" s="6"/>
      <c r="F102" s="6"/>
      <c r="G102" s="5"/>
      <c r="H102" s="6">
        <f>SUM(H101)</f>
        <v>1313683.334</v>
      </c>
      <c r="I102" s="6"/>
      <c r="J102" s="5"/>
    </row>
    <row r="103" spans="1:10" s="1" customFormat="1" ht="25.5">
      <c r="A103" s="12"/>
      <c r="B103" s="5"/>
      <c r="C103" s="5" t="s">
        <v>191</v>
      </c>
      <c r="D103" s="6">
        <f>D71+D96</f>
        <v>1525619</v>
      </c>
      <c r="E103" s="6">
        <f>E71+E96</f>
        <v>1350000</v>
      </c>
      <c r="F103" s="6">
        <f>F71+F96</f>
        <v>564053</v>
      </c>
      <c r="G103" s="6"/>
      <c r="H103" s="6">
        <f>H71+H96</f>
        <v>6710754.378</v>
      </c>
      <c r="I103" s="6"/>
      <c r="J103" s="5"/>
    </row>
    <row r="104" spans="1:10" s="1" customFormat="1" ht="38.25" customHeight="1">
      <c r="A104" s="52" t="s">
        <v>175</v>
      </c>
      <c r="B104" s="52"/>
      <c r="C104" s="54" t="s">
        <v>209</v>
      </c>
      <c r="D104" s="54"/>
      <c r="E104" s="54"/>
      <c r="F104" s="54"/>
      <c r="G104" s="54"/>
      <c r="H104" s="54"/>
      <c r="I104" s="54"/>
      <c r="J104" s="54"/>
    </row>
    <row r="105" spans="1:10" s="1" customFormat="1" ht="12.75">
      <c r="A105" s="12"/>
      <c r="B105" s="5"/>
      <c r="C105" s="5" t="s">
        <v>89</v>
      </c>
      <c r="D105" s="6"/>
      <c r="E105" s="6"/>
      <c r="F105" s="6"/>
      <c r="G105" s="5"/>
      <c r="H105" s="6"/>
      <c r="I105" s="6"/>
      <c r="J105" s="5"/>
    </row>
    <row r="106" spans="1:10" ht="89.25">
      <c r="A106" s="11"/>
      <c r="B106" s="3"/>
      <c r="C106" s="5" t="s">
        <v>160</v>
      </c>
      <c r="D106" s="6">
        <f>D108+D111</f>
        <v>408638</v>
      </c>
      <c r="E106" s="6">
        <f>E108+E111</f>
        <v>0</v>
      </c>
      <c r="F106" s="6">
        <f>F108+F111</f>
        <v>0</v>
      </c>
      <c r="G106" s="2"/>
      <c r="H106" s="6">
        <f>H108+H111</f>
        <v>3276313.9299999997</v>
      </c>
      <c r="I106" s="6"/>
      <c r="J106" s="9"/>
    </row>
    <row r="107" spans="1:10" ht="12.75">
      <c r="A107" s="53" t="s">
        <v>164</v>
      </c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s="8" customFormat="1" ht="51">
      <c r="A108" s="17">
        <v>55</v>
      </c>
      <c r="B108" s="3">
        <v>1</v>
      </c>
      <c r="C108" s="3" t="s">
        <v>10</v>
      </c>
      <c r="D108" s="2">
        <v>40000</v>
      </c>
      <c r="E108" s="2"/>
      <c r="F108" s="2"/>
      <c r="G108" s="9">
        <v>2007</v>
      </c>
      <c r="H108" s="2">
        <v>2453618.9</v>
      </c>
      <c r="I108" s="31">
        <v>1.08</v>
      </c>
      <c r="J108" s="9" t="s">
        <v>165</v>
      </c>
    </row>
    <row r="109" spans="1:10" s="7" customFormat="1" ht="12.75">
      <c r="A109" s="12"/>
      <c r="B109" s="5"/>
      <c r="C109" s="5" t="s">
        <v>126</v>
      </c>
      <c r="D109" s="6">
        <f>D108</f>
        <v>40000</v>
      </c>
      <c r="E109" s="6">
        <f>E108</f>
        <v>0</v>
      </c>
      <c r="F109" s="6">
        <f>F108</f>
        <v>0</v>
      </c>
      <c r="G109" s="6"/>
      <c r="H109" s="6">
        <f>H108</f>
        <v>2453618.9</v>
      </c>
      <c r="I109" s="6"/>
      <c r="J109" s="5"/>
    </row>
    <row r="110" spans="1:10" s="8" customFormat="1" ht="31.5" customHeight="1">
      <c r="A110" s="55" t="s">
        <v>204</v>
      </c>
      <c r="B110" s="56"/>
      <c r="C110" s="56"/>
      <c r="D110" s="56"/>
      <c r="E110" s="56"/>
      <c r="F110" s="56"/>
      <c r="G110" s="56"/>
      <c r="H110" s="56"/>
      <c r="I110" s="56"/>
      <c r="J110" s="57"/>
    </row>
    <row r="111" spans="1:10" s="8" customFormat="1" ht="38.25">
      <c r="A111" s="17">
        <v>56</v>
      </c>
      <c r="B111" s="3">
        <v>2</v>
      </c>
      <c r="C111" s="3" t="s">
        <v>217</v>
      </c>
      <c r="D111" s="2">
        <v>368638</v>
      </c>
      <c r="E111" s="2"/>
      <c r="F111" s="2"/>
      <c r="G111" s="9">
        <v>2007</v>
      </c>
      <c r="H111" s="2">
        <v>822695.03</v>
      </c>
      <c r="I111" s="31">
        <v>1.08</v>
      </c>
      <c r="J111" s="9" t="s">
        <v>166</v>
      </c>
    </row>
    <row r="112" spans="1:10" s="7" customFormat="1" ht="12.75">
      <c r="A112" s="12"/>
      <c r="B112" s="12"/>
      <c r="C112" s="5" t="s">
        <v>126</v>
      </c>
      <c r="D112" s="6">
        <f>D111</f>
        <v>368638</v>
      </c>
      <c r="E112" s="6">
        <f>E111</f>
        <v>0</v>
      </c>
      <c r="F112" s="6">
        <f>F111</f>
        <v>0</v>
      </c>
      <c r="G112" s="6"/>
      <c r="H112" s="6">
        <f>H111</f>
        <v>822695.03</v>
      </c>
      <c r="I112" s="6"/>
      <c r="J112" s="5"/>
    </row>
    <row r="113" spans="1:10" s="7" customFormat="1" ht="12.75">
      <c r="A113" s="12"/>
      <c r="B113" s="12"/>
      <c r="C113" s="5" t="s">
        <v>88</v>
      </c>
      <c r="D113" s="6"/>
      <c r="E113" s="6"/>
      <c r="F113" s="6"/>
      <c r="G113" s="6"/>
      <c r="H113" s="6"/>
      <c r="I113" s="6"/>
      <c r="J113" s="5"/>
    </row>
    <row r="114" spans="1:10" s="7" customFormat="1" ht="25.5">
      <c r="A114" s="12"/>
      <c r="B114" s="5"/>
      <c r="C114" s="10" t="s">
        <v>43</v>
      </c>
      <c r="D114" s="6">
        <f>SUM(D116:D123)</f>
        <v>89776</v>
      </c>
      <c r="E114" s="6">
        <f>SUM(E116:E123)</f>
        <v>0</v>
      </c>
      <c r="F114" s="6">
        <f>SUM(F116:F123)</f>
        <v>0</v>
      </c>
      <c r="G114" s="6"/>
      <c r="H114" s="6">
        <f>SUM(H116:H123)</f>
        <v>89776</v>
      </c>
      <c r="I114" s="6"/>
      <c r="J114" s="5"/>
    </row>
    <row r="115" spans="1:10" s="7" customFormat="1" ht="12.75">
      <c r="A115" s="53" t="s">
        <v>125</v>
      </c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 s="7" customFormat="1" ht="38.25">
      <c r="A116" s="17">
        <v>57</v>
      </c>
      <c r="B116" s="3">
        <v>3</v>
      </c>
      <c r="C116" s="3" t="s">
        <v>44</v>
      </c>
      <c r="D116" s="2">
        <v>11024</v>
      </c>
      <c r="E116" s="2"/>
      <c r="F116" s="2"/>
      <c r="G116" s="9">
        <v>2009</v>
      </c>
      <c r="H116" s="2">
        <v>11024</v>
      </c>
      <c r="I116" s="2"/>
      <c r="J116" s="9" t="s">
        <v>157</v>
      </c>
    </row>
    <row r="117" spans="1:10" s="7" customFormat="1" ht="38.25">
      <c r="A117" s="17">
        <v>58</v>
      </c>
      <c r="B117" s="3">
        <v>4</v>
      </c>
      <c r="C117" s="3" t="s">
        <v>45</v>
      </c>
      <c r="D117" s="2">
        <v>31370</v>
      </c>
      <c r="E117" s="2"/>
      <c r="F117" s="2"/>
      <c r="G117" s="9">
        <v>2009</v>
      </c>
      <c r="H117" s="2">
        <v>31370</v>
      </c>
      <c r="I117" s="2"/>
      <c r="J117" s="9" t="s">
        <v>167</v>
      </c>
    </row>
    <row r="118" spans="1:10" s="7" customFormat="1" ht="38.25">
      <c r="A118" s="17">
        <v>59</v>
      </c>
      <c r="B118" s="3">
        <v>5</v>
      </c>
      <c r="C118" s="3" t="s">
        <v>46</v>
      </c>
      <c r="D118" s="2">
        <v>9000</v>
      </c>
      <c r="E118" s="2"/>
      <c r="F118" s="2"/>
      <c r="G118" s="9">
        <v>2009</v>
      </c>
      <c r="H118" s="2">
        <v>9000</v>
      </c>
      <c r="I118" s="2"/>
      <c r="J118" s="9" t="s">
        <v>168</v>
      </c>
    </row>
    <row r="119" spans="1:10" s="7" customFormat="1" ht="38.25">
      <c r="A119" s="17">
        <v>60</v>
      </c>
      <c r="B119" s="3">
        <v>6</v>
      </c>
      <c r="C119" s="3" t="s">
        <v>47</v>
      </c>
      <c r="D119" s="2">
        <v>18600</v>
      </c>
      <c r="E119" s="2"/>
      <c r="F119" s="2"/>
      <c r="G119" s="9">
        <v>2009</v>
      </c>
      <c r="H119" s="2">
        <v>18600</v>
      </c>
      <c r="I119" s="2"/>
      <c r="J119" s="9" t="s">
        <v>169</v>
      </c>
    </row>
    <row r="120" spans="1:10" s="7" customFormat="1" ht="38.25">
      <c r="A120" s="17">
        <v>61</v>
      </c>
      <c r="B120" s="3">
        <v>7</v>
      </c>
      <c r="C120" s="3" t="s">
        <v>48</v>
      </c>
      <c r="D120" s="2">
        <v>5002</v>
      </c>
      <c r="E120" s="2"/>
      <c r="F120" s="2"/>
      <c r="G120" s="9">
        <v>2009</v>
      </c>
      <c r="H120" s="2">
        <v>5002</v>
      </c>
      <c r="I120" s="2"/>
      <c r="J120" s="9" t="s">
        <v>157</v>
      </c>
    </row>
    <row r="121" spans="1:10" s="7" customFormat="1" ht="38.25">
      <c r="A121" s="17">
        <v>62</v>
      </c>
      <c r="B121" s="3">
        <v>8</v>
      </c>
      <c r="C121" s="3" t="s">
        <v>49</v>
      </c>
      <c r="D121" s="2">
        <v>9180</v>
      </c>
      <c r="E121" s="2"/>
      <c r="F121" s="2"/>
      <c r="G121" s="9">
        <v>2009</v>
      </c>
      <c r="H121" s="2">
        <v>9180</v>
      </c>
      <c r="I121" s="2"/>
      <c r="J121" s="9" t="s">
        <v>170</v>
      </c>
    </row>
    <row r="122" spans="1:10" s="7" customFormat="1" ht="51">
      <c r="A122" s="17">
        <v>63</v>
      </c>
      <c r="B122" s="3">
        <v>9</v>
      </c>
      <c r="C122" s="3" t="s">
        <v>218</v>
      </c>
      <c r="D122" s="2">
        <v>2800</v>
      </c>
      <c r="E122" s="2"/>
      <c r="F122" s="2"/>
      <c r="G122" s="9">
        <v>2009</v>
      </c>
      <c r="H122" s="2">
        <v>2800</v>
      </c>
      <c r="I122" s="2"/>
      <c r="J122" s="9" t="s">
        <v>171</v>
      </c>
    </row>
    <row r="123" spans="1:10" s="7" customFormat="1" ht="51">
      <c r="A123" s="17">
        <v>64</v>
      </c>
      <c r="B123" s="3">
        <v>10</v>
      </c>
      <c r="C123" s="3" t="s">
        <v>219</v>
      </c>
      <c r="D123" s="2">
        <v>2800</v>
      </c>
      <c r="E123" s="2"/>
      <c r="F123" s="2"/>
      <c r="G123" s="9">
        <v>2009</v>
      </c>
      <c r="H123" s="2">
        <v>2800</v>
      </c>
      <c r="I123" s="2"/>
      <c r="J123" s="9" t="s">
        <v>171</v>
      </c>
    </row>
    <row r="124" spans="1:10" s="7" customFormat="1" ht="25.5">
      <c r="A124" s="12"/>
      <c r="B124" s="5"/>
      <c r="C124" s="5" t="s">
        <v>220</v>
      </c>
      <c r="D124" s="6">
        <f>D106+D114</f>
        <v>498414</v>
      </c>
      <c r="E124" s="6">
        <f>E106+E114</f>
        <v>0</v>
      </c>
      <c r="F124" s="6">
        <f>F106+F114</f>
        <v>0</v>
      </c>
      <c r="G124" s="6"/>
      <c r="H124" s="6">
        <f>H106+H114</f>
        <v>3366089.9299999997</v>
      </c>
      <c r="I124" s="6"/>
      <c r="J124" s="5"/>
    </row>
    <row r="125" spans="1:10" s="7" customFormat="1" ht="31.5" customHeight="1">
      <c r="A125" s="52" t="s">
        <v>176</v>
      </c>
      <c r="B125" s="52"/>
      <c r="C125" s="54" t="s">
        <v>210</v>
      </c>
      <c r="D125" s="54"/>
      <c r="E125" s="54"/>
      <c r="F125" s="54"/>
      <c r="G125" s="54"/>
      <c r="H125" s="54"/>
      <c r="I125" s="54"/>
      <c r="J125" s="54"/>
    </row>
    <row r="126" spans="1:10" s="7" customFormat="1" ht="19.5" customHeight="1">
      <c r="A126" s="16"/>
      <c r="B126" s="16"/>
      <c r="C126" s="5" t="s">
        <v>89</v>
      </c>
      <c r="D126" s="5"/>
      <c r="E126" s="5"/>
      <c r="F126" s="5"/>
      <c r="G126" s="5"/>
      <c r="H126" s="5"/>
      <c r="I126" s="5"/>
      <c r="J126" s="5"/>
    </row>
    <row r="127" spans="1:10" s="7" customFormat="1" ht="19.5" customHeight="1">
      <c r="A127" s="52" t="s">
        <v>163</v>
      </c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s="7" customFormat="1" ht="38.25">
      <c r="A128" s="17">
        <v>65</v>
      </c>
      <c r="B128" s="3">
        <v>1</v>
      </c>
      <c r="C128" s="3" t="s">
        <v>221</v>
      </c>
      <c r="D128" s="2">
        <v>4000</v>
      </c>
      <c r="E128" s="2"/>
      <c r="F128" s="2"/>
      <c r="G128" s="9">
        <v>2009</v>
      </c>
      <c r="H128" s="20">
        <v>40770</v>
      </c>
      <c r="I128" s="67">
        <v>1.086</v>
      </c>
      <c r="J128" s="9" t="s">
        <v>124</v>
      </c>
    </row>
    <row r="129" spans="1:10" s="7" customFormat="1" ht="38.25">
      <c r="A129" s="17">
        <v>66</v>
      </c>
      <c r="B129" s="3">
        <v>2</v>
      </c>
      <c r="C129" s="3" t="s">
        <v>40</v>
      </c>
      <c r="D129" s="2">
        <v>21020</v>
      </c>
      <c r="E129" s="2"/>
      <c r="F129" s="2"/>
      <c r="G129" s="9">
        <v>2009</v>
      </c>
      <c r="H129" s="2">
        <v>42098</v>
      </c>
      <c r="I129" s="68"/>
      <c r="J129" s="9" t="s">
        <v>229</v>
      </c>
    </row>
    <row r="130" spans="1:10" s="7" customFormat="1" ht="12.75">
      <c r="A130" s="16"/>
      <c r="B130" s="5"/>
      <c r="C130" s="5" t="s">
        <v>126</v>
      </c>
      <c r="D130" s="6">
        <f>D128+D129</f>
        <v>25020</v>
      </c>
      <c r="E130" s="6"/>
      <c r="F130" s="6"/>
      <c r="G130" s="6"/>
      <c r="H130" s="6">
        <f>H128+H129</f>
        <v>82868</v>
      </c>
      <c r="I130" s="6"/>
      <c r="J130" s="5"/>
    </row>
    <row r="131" spans="1:10" s="7" customFormat="1" ht="12.75">
      <c r="A131" s="53" t="s">
        <v>164</v>
      </c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 s="7" customFormat="1" ht="38.25">
      <c r="A132" s="17">
        <v>67</v>
      </c>
      <c r="B132" s="3">
        <v>3</v>
      </c>
      <c r="C132" s="3" t="s">
        <v>36</v>
      </c>
      <c r="D132" s="2">
        <v>6000</v>
      </c>
      <c r="E132" s="2"/>
      <c r="F132" s="2"/>
      <c r="G132" s="9">
        <v>2007</v>
      </c>
      <c r="H132" s="2">
        <v>12007</v>
      </c>
      <c r="I132" s="64">
        <v>1.086</v>
      </c>
      <c r="J132" s="9" t="s">
        <v>120</v>
      </c>
    </row>
    <row r="133" spans="1:10" s="7" customFormat="1" ht="51">
      <c r="A133" s="17">
        <v>68</v>
      </c>
      <c r="B133" s="3">
        <v>4</v>
      </c>
      <c r="C133" s="3" t="s">
        <v>37</v>
      </c>
      <c r="D133" s="2">
        <v>2300</v>
      </c>
      <c r="E133" s="2"/>
      <c r="F133" s="2"/>
      <c r="G133" s="9">
        <v>2005</v>
      </c>
      <c r="H133" s="2">
        <v>5397</v>
      </c>
      <c r="I133" s="66"/>
      <c r="J133" s="9" t="s">
        <v>121</v>
      </c>
    </row>
    <row r="134" spans="1:10" s="29" customFormat="1" ht="12.75">
      <c r="A134" s="17"/>
      <c r="B134" s="3"/>
      <c r="C134" s="16" t="s">
        <v>126</v>
      </c>
      <c r="D134" s="19">
        <f>D132+D133</f>
        <v>8300</v>
      </c>
      <c r="E134" s="19"/>
      <c r="F134" s="19"/>
      <c r="G134" s="19"/>
      <c r="H134" s="19">
        <f>H132+H133</f>
        <v>17404</v>
      </c>
      <c r="I134" s="19"/>
      <c r="J134" s="16"/>
    </row>
    <row r="135" spans="1:10" s="29" customFormat="1" ht="12.75">
      <c r="A135" s="52" t="s">
        <v>119</v>
      </c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1:10" s="7" customFormat="1" ht="51">
      <c r="A136" s="17">
        <v>69</v>
      </c>
      <c r="B136" s="3">
        <v>5</v>
      </c>
      <c r="C136" s="3" t="s">
        <v>39</v>
      </c>
      <c r="D136" s="2">
        <v>2300</v>
      </c>
      <c r="E136" s="2"/>
      <c r="F136" s="2"/>
      <c r="G136" s="9">
        <v>2007</v>
      </c>
      <c r="H136" s="2">
        <v>2366</v>
      </c>
      <c r="I136" s="64">
        <v>1.086</v>
      </c>
      <c r="J136" s="9" t="s">
        <v>123</v>
      </c>
    </row>
    <row r="137" spans="1:10" s="7" customFormat="1" ht="38.25">
      <c r="A137" s="17">
        <v>70</v>
      </c>
      <c r="B137" s="3">
        <v>6</v>
      </c>
      <c r="C137" s="3" t="s">
        <v>222</v>
      </c>
      <c r="D137" s="2">
        <v>31000</v>
      </c>
      <c r="E137" s="2"/>
      <c r="F137" s="2"/>
      <c r="G137" s="9">
        <v>2008</v>
      </c>
      <c r="H137" s="2">
        <v>67907</v>
      </c>
      <c r="I137" s="65"/>
      <c r="J137" s="9" t="s">
        <v>228</v>
      </c>
    </row>
    <row r="138" spans="1:10" s="7" customFormat="1" ht="38.25">
      <c r="A138" s="17">
        <v>71</v>
      </c>
      <c r="B138" s="3">
        <v>7</v>
      </c>
      <c r="C138" s="3" t="s">
        <v>38</v>
      </c>
      <c r="D138" s="2">
        <v>11000</v>
      </c>
      <c r="E138" s="2"/>
      <c r="F138" s="2"/>
      <c r="G138" s="9">
        <v>2003</v>
      </c>
      <c r="H138" s="2">
        <v>10848</v>
      </c>
      <c r="I138" s="66"/>
      <c r="J138" s="9" t="s">
        <v>122</v>
      </c>
    </row>
    <row r="139" spans="1:10" s="7" customFormat="1" ht="12.75">
      <c r="A139" s="16"/>
      <c r="B139" s="5"/>
      <c r="C139" s="5" t="s">
        <v>126</v>
      </c>
      <c r="D139" s="6">
        <f>D136+D137+D138</f>
        <v>44300</v>
      </c>
      <c r="E139" s="6"/>
      <c r="F139" s="6"/>
      <c r="G139" s="6"/>
      <c r="H139" s="6">
        <f>H136+H137+H138</f>
        <v>81121</v>
      </c>
      <c r="I139" s="6"/>
      <c r="J139" s="5"/>
    </row>
    <row r="140" spans="1:10" s="7" customFormat="1" ht="12.75">
      <c r="A140" s="12"/>
      <c r="B140" s="5"/>
      <c r="C140" s="5" t="s">
        <v>192</v>
      </c>
      <c r="D140" s="6">
        <f>D130+D134+D139</f>
        <v>77620</v>
      </c>
      <c r="E140" s="6"/>
      <c r="F140" s="6"/>
      <c r="G140" s="6"/>
      <c r="H140" s="6">
        <f>H130+H134+H139</f>
        <v>181393</v>
      </c>
      <c r="I140" s="6"/>
      <c r="J140" s="5"/>
    </row>
    <row r="141" spans="1:10" s="7" customFormat="1" ht="38.25">
      <c r="A141" s="12"/>
      <c r="B141" s="5"/>
      <c r="C141" s="5" t="s">
        <v>199</v>
      </c>
      <c r="D141" s="6">
        <f>D53+D68+D103+D124+D140</f>
        <v>2956168</v>
      </c>
      <c r="E141" s="6">
        <f>E53+E68+E103+E124+E140</f>
        <v>1674800</v>
      </c>
      <c r="F141" s="6">
        <f>F53+F68+F103+F124+F140</f>
        <v>648010</v>
      </c>
      <c r="G141" s="6"/>
      <c r="H141" s="6">
        <f>H53+H68+H103+H124+H140</f>
        <v>13408885.807999998</v>
      </c>
      <c r="I141" s="6"/>
      <c r="J141" s="5"/>
    </row>
    <row r="142" spans="1:10" s="7" customFormat="1" ht="18.75" customHeight="1">
      <c r="A142" s="53" t="s">
        <v>177</v>
      </c>
      <c r="B142" s="53"/>
      <c r="C142" s="54" t="s">
        <v>178</v>
      </c>
      <c r="D142" s="54"/>
      <c r="E142" s="54"/>
      <c r="F142" s="54"/>
      <c r="G142" s="54"/>
      <c r="H142" s="54"/>
      <c r="I142" s="54"/>
      <c r="J142" s="54"/>
    </row>
    <row r="143" spans="1:10" s="7" customFormat="1" ht="12.75">
      <c r="A143" s="12"/>
      <c r="B143" s="5"/>
      <c r="C143" s="5" t="s">
        <v>88</v>
      </c>
      <c r="D143" s="6"/>
      <c r="E143" s="6"/>
      <c r="F143" s="6"/>
      <c r="G143" s="5"/>
      <c r="H143" s="6"/>
      <c r="I143" s="6"/>
      <c r="J143" s="5"/>
    </row>
    <row r="144" spans="1:10" s="8" customFormat="1" ht="38.25">
      <c r="A144" s="9"/>
      <c r="B144" s="3"/>
      <c r="C144" s="10" t="s">
        <v>86</v>
      </c>
      <c r="D144" s="6">
        <f>D145</f>
        <v>65000</v>
      </c>
      <c r="E144" s="6">
        <f>E145</f>
        <v>0</v>
      </c>
      <c r="F144" s="6">
        <f>F145</f>
        <v>0</v>
      </c>
      <c r="G144" s="9"/>
      <c r="H144" s="2"/>
      <c r="I144" s="2"/>
      <c r="J144" s="9"/>
    </row>
    <row r="145" spans="1:10" s="8" customFormat="1" ht="25.5">
      <c r="A145" s="9">
        <v>72</v>
      </c>
      <c r="B145" s="3">
        <v>1</v>
      </c>
      <c r="C145" s="3" t="s">
        <v>16</v>
      </c>
      <c r="D145" s="2">
        <v>65000</v>
      </c>
      <c r="E145" s="2"/>
      <c r="F145" s="2"/>
      <c r="G145" s="9"/>
      <c r="H145" s="2"/>
      <c r="I145" s="2"/>
      <c r="J145" s="9"/>
    </row>
    <row r="146" spans="1:10" s="7" customFormat="1" ht="38.25">
      <c r="A146" s="5"/>
      <c r="B146" s="5"/>
      <c r="C146" s="10" t="s">
        <v>50</v>
      </c>
      <c r="D146" s="6">
        <f>SUM(D147:D160)</f>
        <v>120000</v>
      </c>
      <c r="E146" s="6">
        <f>SUM(E147:E160)</f>
        <v>0</v>
      </c>
      <c r="F146" s="6">
        <f>SUM(F147:F160)</f>
        <v>0</v>
      </c>
      <c r="G146" s="5"/>
      <c r="H146" s="6"/>
      <c r="I146" s="6"/>
      <c r="J146" s="5"/>
    </row>
    <row r="147" spans="1:10" s="8" customFormat="1" ht="38.25">
      <c r="A147" s="9">
        <v>73</v>
      </c>
      <c r="B147" s="3">
        <v>2</v>
      </c>
      <c r="C147" s="3" t="s">
        <v>51</v>
      </c>
      <c r="D147" s="2">
        <v>7300</v>
      </c>
      <c r="E147" s="2"/>
      <c r="F147" s="2"/>
      <c r="G147" s="9"/>
      <c r="H147" s="2"/>
      <c r="I147" s="2"/>
      <c r="J147" s="9"/>
    </row>
    <row r="148" spans="1:10" s="8" customFormat="1" ht="25.5">
      <c r="A148" s="9">
        <v>74</v>
      </c>
      <c r="B148" s="3">
        <v>3</v>
      </c>
      <c r="C148" s="3" t="s">
        <v>52</v>
      </c>
      <c r="D148" s="2">
        <v>30000</v>
      </c>
      <c r="E148" s="2"/>
      <c r="F148" s="2"/>
      <c r="G148" s="9"/>
      <c r="H148" s="2"/>
      <c r="I148" s="2"/>
      <c r="J148" s="9"/>
    </row>
    <row r="149" spans="1:10" s="8" customFormat="1" ht="51">
      <c r="A149" s="9">
        <v>75</v>
      </c>
      <c r="B149" s="3">
        <v>4</v>
      </c>
      <c r="C149" s="3" t="s">
        <v>53</v>
      </c>
      <c r="D149" s="2">
        <v>10000</v>
      </c>
      <c r="E149" s="2"/>
      <c r="F149" s="2"/>
      <c r="G149" s="9"/>
      <c r="H149" s="2"/>
      <c r="I149" s="2"/>
      <c r="J149" s="9"/>
    </row>
    <row r="150" spans="1:10" s="8" customFormat="1" ht="38.25">
      <c r="A150" s="9">
        <v>76</v>
      </c>
      <c r="B150" s="3">
        <v>5</v>
      </c>
      <c r="C150" s="3" t="s">
        <v>54</v>
      </c>
      <c r="D150" s="2">
        <v>5700</v>
      </c>
      <c r="E150" s="2"/>
      <c r="F150" s="2"/>
      <c r="G150" s="9"/>
      <c r="H150" s="2"/>
      <c r="I150" s="2"/>
      <c r="J150" s="9"/>
    </row>
    <row r="151" spans="1:10" s="8" customFormat="1" ht="51">
      <c r="A151" s="9">
        <v>77</v>
      </c>
      <c r="B151" s="3">
        <v>6</v>
      </c>
      <c r="C151" s="3" t="s">
        <v>55</v>
      </c>
      <c r="D151" s="2">
        <v>4350</v>
      </c>
      <c r="E151" s="2"/>
      <c r="F151" s="2"/>
      <c r="G151" s="9"/>
      <c r="H151" s="2"/>
      <c r="I151" s="2"/>
      <c r="J151" s="9"/>
    </row>
    <row r="152" spans="1:10" s="8" customFormat="1" ht="38.25">
      <c r="A152" s="9">
        <v>78</v>
      </c>
      <c r="B152" s="3">
        <v>7</v>
      </c>
      <c r="C152" s="3" t="s">
        <v>56</v>
      </c>
      <c r="D152" s="2">
        <v>10000</v>
      </c>
      <c r="E152" s="2"/>
      <c r="F152" s="2"/>
      <c r="G152" s="9"/>
      <c r="H152" s="2"/>
      <c r="I152" s="2"/>
      <c r="J152" s="9"/>
    </row>
    <row r="153" spans="1:10" s="8" customFormat="1" ht="38.25">
      <c r="A153" s="9">
        <v>79</v>
      </c>
      <c r="B153" s="3">
        <v>8</v>
      </c>
      <c r="C153" s="3" t="s">
        <v>57</v>
      </c>
      <c r="D153" s="2">
        <v>8000</v>
      </c>
      <c r="E153" s="2"/>
      <c r="F153" s="2"/>
      <c r="G153" s="9"/>
      <c r="H153" s="2"/>
      <c r="I153" s="2"/>
      <c r="J153" s="9"/>
    </row>
    <row r="154" spans="1:10" s="8" customFormat="1" ht="38.25">
      <c r="A154" s="9">
        <v>80</v>
      </c>
      <c r="B154" s="3">
        <v>9</v>
      </c>
      <c r="C154" s="3" t="s">
        <v>58</v>
      </c>
      <c r="D154" s="2">
        <v>5000</v>
      </c>
      <c r="E154" s="2"/>
      <c r="F154" s="2"/>
      <c r="G154" s="9"/>
      <c r="H154" s="2"/>
      <c r="I154" s="2"/>
      <c r="J154" s="9"/>
    </row>
    <row r="155" spans="1:10" s="8" customFormat="1" ht="38.25">
      <c r="A155" s="9">
        <v>81</v>
      </c>
      <c r="B155" s="3">
        <v>10</v>
      </c>
      <c r="C155" s="3" t="s">
        <v>59</v>
      </c>
      <c r="D155" s="2">
        <v>3000</v>
      </c>
      <c r="E155" s="2"/>
      <c r="F155" s="2"/>
      <c r="G155" s="9"/>
      <c r="H155" s="2"/>
      <c r="I155" s="2"/>
      <c r="J155" s="9"/>
    </row>
    <row r="156" spans="1:10" s="8" customFormat="1" ht="38.25">
      <c r="A156" s="9">
        <v>82</v>
      </c>
      <c r="B156" s="3">
        <v>11</v>
      </c>
      <c r="C156" s="3" t="s">
        <v>60</v>
      </c>
      <c r="D156" s="2">
        <v>5000</v>
      </c>
      <c r="E156" s="2"/>
      <c r="F156" s="2"/>
      <c r="G156" s="9"/>
      <c r="H156" s="2"/>
      <c r="I156" s="2"/>
      <c r="J156" s="9"/>
    </row>
    <row r="157" spans="1:10" s="8" customFormat="1" ht="63.75">
      <c r="A157" s="9">
        <v>83</v>
      </c>
      <c r="B157" s="3">
        <v>12</v>
      </c>
      <c r="C157" s="3" t="s">
        <v>61</v>
      </c>
      <c r="D157" s="2">
        <v>5000</v>
      </c>
      <c r="E157" s="2"/>
      <c r="F157" s="2"/>
      <c r="G157" s="9"/>
      <c r="H157" s="2"/>
      <c r="I157" s="2"/>
      <c r="J157" s="9"/>
    </row>
    <row r="158" spans="1:10" s="8" customFormat="1" ht="38.25">
      <c r="A158" s="9">
        <v>84</v>
      </c>
      <c r="B158" s="3">
        <v>13</v>
      </c>
      <c r="C158" s="3" t="s">
        <v>62</v>
      </c>
      <c r="D158" s="2">
        <v>4600</v>
      </c>
      <c r="E158" s="2"/>
      <c r="F158" s="2"/>
      <c r="G158" s="9"/>
      <c r="H158" s="2"/>
      <c r="I158" s="2"/>
      <c r="J158" s="9"/>
    </row>
    <row r="159" spans="1:10" s="8" customFormat="1" ht="38.25">
      <c r="A159" s="9">
        <v>85</v>
      </c>
      <c r="B159" s="3">
        <v>14</v>
      </c>
      <c r="C159" s="3" t="s">
        <v>63</v>
      </c>
      <c r="D159" s="2">
        <v>15000</v>
      </c>
      <c r="E159" s="2"/>
      <c r="F159" s="2"/>
      <c r="G159" s="9"/>
      <c r="H159" s="2"/>
      <c r="I159" s="2"/>
      <c r="J159" s="9"/>
    </row>
    <row r="160" spans="1:10" s="8" customFormat="1" ht="25.5">
      <c r="A160" s="9">
        <v>86</v>
      </c>
      <c r="B160" s="3">
        <v>15</v>
      </c>
      <c r="C160" s="3" t="s">
        <v>64</v>
      </c>
      <c r="D160" s="2">
        <v>7050</v>
      </c>
      <c r="E160" s="2"/>
      <c r="F160" s="2"/>
      <c r="G160" s="9"/>
      <c r="H160" s="2"/>
      <c r="I160" s="2"/>
      <c r="J160" s="9"/>
    </row>
    <row r="161" spans="1:10" s="8" customFormat="1" ht="12.75">
      <c r="A161" s="9"/>
      <c r="B161" s="9"/>
      <c r="C161" s="18" t="s">
        <v>89</v>
      </c>
      <c r="D161" s="11"/>
      <c r="E161" s="11"/>
      <c r="F161" s="11"/>
      <c r="G161" s="11"/>
      <c r="H161" s="11"/>
      <c r="I161" s="11"/>
      <c r="J161" s="11"/>
    </row>
    <row r="162" spans="1:10" s="8" customFormat="1" ht="38.25">
      <c r="A162" s="17">
        <v>87</v>
      </c>
      <c r="B162" s="3">
        <v>16</v>
      </c>
      <c r="C162" s="3" t="s">
        <v>33</v>
      </c>
      <c r="D162" s="2">
        <v>12500</v>
      </c>
      <c r="E162" s="2"/>
      <c r="F162" s="2"/>
      <c r="G162" s="9"/>
      <c r="H162" s="2"/>
      <c r="I162" s="2"/>
      <c r="J162" s="9"/>
    </row>
    <row r="163" spans="1:10" s="8" customFormat="1" ht="25.5">
      <c r="A163" s="17">
        <v>88</v>
      </c>
      <c r="B163" s="3">
        <v>17</v>
      </c>
      <c r="C163" s="3" t="s">
        <v>34</v>
      </c>
      <c r="D163" s="2">
        <v>5800</v>
      </c>
      <c r="E163" s="2"/>
      <c r="F163" s="2"/>
      <c r="G163" s="9"/>
      <c r="H163" s="2"/>
      <c r="I163" s="2"/>
      <c r="J163" s="9"/>
    </row>
    <row r="164" spans="1:10" s="8" customFormat="1" ht="38.25">
      <c r="A164" s="17">
        <v>89</v>
      </c>
      <c r="B164" s="3">
        <v>18</v>
      </c>
      <c r="C164" s="3" t="s">
        <v>35</v>
      </c>
      <c r="D164" s="2">
        <v>6200</v>
      </c>
      <c r="E164" s="2"/>
      <c r="F164" s="2"/>
      <c r="G164" s="9"/>
      <c r="H164" s="2"/>
      <c r="I164" s="2"/>
      <c r="J164" s="9"/>
    </row>
    <row r="165" spans="1:10" s="8" customFormat="1" ht="38.25">
      <c r="A165" s="9">
        <v>90</v>
      </c>
      <c r="B165" s="3">
        <v>19</v>
      </c>
      <c r="C165" s="3" t="s">
        <v>32</v>
      </c>
      <c r="D165" s="2">
        <v>100000</v>
      </c>
      <c r="E165" s="2"/>
      <c r="F165" s="2"/>
      <c r="G165" s="9"/>
      <c r="H165" s="2"/>
      <c r="I165" s="2"/>
      <c r="J165" s="9"/>
    </row>
    <row r="166" spans="1:10" s="8" customFormat="1" ht="38.25">
      <c r="A166" s="9">
        <v>91</v>
      </c>
      <c r="B166" s="3">
        <v>20</v>
      </c>
      <c r="C166" s="3" t="s">
        <v>138</v>
      </c>
      <c r="D166" s="2"/>
      <c r="E166" s="2">
        <v>10000</v>
      </c>
      <c r="F166" s="2"/>
      <c r="G166" s="9"/>
      <c r="H166" s="2"/>
      <c r="I166" s="2"/>
      <c r="J166" s="9"/>
    </row>
    <row r="167" spans="1:10" s="7" customFormat="1" ht="25.5">
      <c r="A167" s="5"/>
      <c r="B167" s="5"/>
      <c r="C167" s="5" t="s">
        <v>193</v>
      </c>
      <c r="D167" s="6">
        <f>D144+D146+D162+D163+D164+D165+D166</f>
        <v>309500</v>
      </c>
      <c r="E167" s="6">
        <f>E144+E146+E165+E166</f>
        <v>10000</v>
      </c>
      <c r="F167" s="6">
        <f>F144+F146+F165+F166</f>
        <v>0</v>
      </c>
      <c r="G167" s="5"/>
      <c r="H167" s="6"/>
      <c r="I167" s="6"/>
      <c r="J167" s="5"/>
    </row>
    <row r="168" spans="1:10" s="7" customFormat="1" ht="33.75" customHeight="1">
      <c r="A168" s="5"/>
      <c r="B168" s="5"/>
      <c r="C168" s="41" t="s">
        <v>202</v>
      </c>
      <c r="D168" s="6">
        <f>D53+D68+D103+D124+D140+D167</f>
        <v>3265668</v>
      </c>
      <c r="E168" s="6">
        <f>E53+E68+E103+E124+E140+E167</f>
        <v>1684800</v>
      </c>
      <c r="F168" s="6">
        <f>F53+F68+F103+F124+F140+F167</f>
        <v>648010</v>
      </c>
      <c r="G168" s="6"/>
      <c r="H168" s="6">
        <f>H53+H68+H103+H124+H140+H167</f>
        <v>13408885.807999998</v>
      </c>
      <c r="I168" s="6"/>
      <c r="J168" s="5"/>
    </row>
    <row r="169" spans="1:10" s="8" customFormat="1" ht="26.25" customHeight="1">
      <c r="A169" s="55" t="s">
        <v>194</v>
      </c>
      <c r="B169" s="57"/>
      <c r="C169" s="69" t="s">
        <v>117</v>
      </c>
      <c r="D169" s="70"/>
      <c r="E169" s="70"/>
      <c r="F169" s="70"/>
      <c r="G169" s="70"/>
      <c r="H169" s="70"/>
      <c r="I169" s="70"/>
      <c r="J169" s="71"/>
    </row>
    <row r="170" spans="1:10" s="8" customFormat="1" ht="12.75">
      <c r="A170" s="11"/>
      <c r="B170" s="11"/>
      <c r="C170" s="18" t="s">
        <v>89</v>
      </c>
      <c r="D170" s="11"/>
      <c r="E170" s="11"/>
      <c r="F170" s="11"/>
      <c r="G170" s="11"/>
      <c r="H170" s="11"/>
      <c r="I170" s="11"/>
      <c r="J170" s="11"/>
    </row>
    <row r="171" spans="1:10" s="8" customFormat="1" ht="51">
      <c r="A171" s="9">
        <v>92</v>
      </c>
      <c r="B171" s="3">
        <v>1</v>
      </c>
      <c r="C171" s="3" t="s">
        <v>29</v>
      </c>
      <c r="D171" s="2">
        <v>345000</v>
      </c>
      <c r="E171" s="2">
        <v>385000</v>
      </c>
      <c r="F171" s="2">
        <v>440000</v>
      </c>
      <c r="G171" s="9"/>
      <c r="H171" s="2"/>
      <c r="I171" s="2"/>
      <c r="J171" s="9"/>
    </row>
    <row r="172" spans="1:10" s="8" customFormat="1" ht="76.5">
      <c r="A172" s="9">
        <v>93</v>
      </c>
      <c r="B172" s="3">
        <v>2</v>
      </c>
      <c r="C172" s="3" t="s">
        <v>84</v>
      </c>
      <c r="D172" s="2">
        <v>10000</v>
      </c>
      <c r="E172" s="2"/>
      <c r="F172" s="2"/>
      <c r="G172" s="9"/>
      <c r="H172" s="2"/>
      <c r="I172" s="2"/>
      <c r="J172" s="9"/>
    </row>
    <row r="173" spans="1:10" s="8" customFormat="1" ht="51">
      <c r="A173" s="9">
        <v>94</v>
      </c>
      <c r="B173" s="3">
        <v>3</v>
      </c>
      <c r="C173" s="3" t="s">
        <v>85</v>
      </c>
      <c r="D173" s="2">
        <v>10000</v>
      </c>
      <c r="E173" s="2"/>
      <c r="F173" s="2"/>
      <c r="G173" s="9"/>
      <c r="H173" s="2"/>
      <c r="I173" s="2"/>
      <c r="J173" s="9"/>
    </row>
    <row r="174" spans="1:10" s="8" customFormat="1" ht="76.5">
      <c r="A174" s="9">
        <v>95</v>
      </c>
      <c r="B174" s="3">
        <v>4</v>
      </c>
      <c r="C174" s="3" t="s">
        <v>3</v>
      </c>
      <c r="D174" s="2">
        <v>48000</v>
      </c>
      <c r="E174" s="2"/>
      <c r="F174" s="2"/>
      <c r="G174" s="9"/>
      <c r="H174" s="2"/>
      <c r="I174" s="2"/>
      <c r="J174" s="9"/>
    </row>
    <row r="175" spans="1:10" s="8" customFormat="1" ht="51">
      <c r="A175" s="9">
        <v>96</v>
      </c>
      <c r="B175" s="3">
        <v>5</v>
      </c>
      <c r="C175" s="3" t="s">
        <v>4</v>
      </c>
      <c r="D175" s="2">
        <v>50000</v>
      </c>
      <c r="E175" s="2"/>
      <c r="F175" s="2"/>
      <c r="G175" s="9"/>
      <c r="H175" s="2"/>
      <c r="I175" s="2"/>
      <c r="J175" s="9"/>
    </row>
    <row r="176" spans="1:10" s="8" customFormat="1" ht="38.25">
      <c r="A176" s="9">
        <v>97</v>
      </c>
      <c r="B176" s="3">
        <v>6</v>
      </c>
      <c r="C176" s="3" t="s">
        <v>5</v>
      </c>
      <c r="D176" s="2">
        <v>10000</v>
      </c>
      <c r="E176" s="2"/>
      <c r="F176" s="2"/>
      <c r="G176" s="9"/>
      <c r="H176" s="2"/>
      <c r="I176" s="2"/>
      <c r="J176" s="9"/>
    </row>
    <row r="177" spans="1:10" s="8" customFormat="1" ht="38.25">
      <c r="A177" s="9">
        <v>98</v>
      </c>
      <c r="B177" s="3">
        <v>7</v>
      </c>
      <c r="C177" s="3" t="s">
        <v>9</v>
      </c>
      <c r="D177" s="2">
        <v>10000</v>
      </c>
      <c r="E177" s="2">
        <v>20000</v>
      </c>
      <c r="F177" s="2"/>
      <c r="G177" s="9"/>
      <c r="H177" s="2"/>
      <c r="I177" s="2"/>
      <c r="J177" s="9"/>
    </row>
    <row r="178" spans="1:10" s="7" customFormat="1" ht="12.75">
      <c r="A178" s="5"/>
      <c r="B178" s="5"/>
      <c r="C178" s="5" t="s">
        <v>195</v>
      </c>
      <c r="D178" s="6">
        <f>SUM(D171:D177)</f>
        <v>483000</v>
      </c>
      <c r="E178" s="6">
        <f>SUM(E171:E177)</f>
        <v>405000</v>
      </c>
      <c r="F178" s="6">
        <f>SUM(F171:F177)</f>
        <v>440000</v>
      </c>
      <c r="G178" s="5"/>
      <c r="H178" s="6"/>
      <c r="I178" s="6"/>
      <c r="J178" s="5"/>
    </row>
    <row r="179" spans="1:10" ht="30" customHeight="1">
      <c r="A179" s="75" t="s">
        <v>196</v>
      </c>
      <c r="B179" s="76"/>
      <c r="C179" s="69" t="s">
        <v>118</v>
      </c>
      <c r="D179" s="70"/>
      <c r="E179" s="70"/>
      <c r="F179" s="70"/>
      <c r="G179" s="70"/>
      <c r="H179" s="70"/>
      <c r="I179" s="70"/>
      <c r="J179" s="71"/>
    </row>
    <row r="180" spans="1:10" ht="12.75">
      <c r="A180" s="45">
        <v>99</v>
      </c>
      <c r="B180" s="59">
        <v>1</v>
      </c>
      <c r="C180" s="5" t="s">
        <v>88</v>
      </c>
      <c r="D180" s="4">
        <v>79743</v>
      </c>
      <c r="E180" s="4"/>
      <c r="F180" s="4"/>
      <c r="G180" s="9"/>
      <c r="H180" s="2"/>
      <c r="I180" s="2"/>
      <c r="J180" s="9"/>
    </row>
    <row r="181" spans="1:10" ht="12.75">
      <c r="A181" s="46"/>
      <c r="B181" s="60"/>
      <c r="C181" s="5" t="s">
        <v>89</v>
      </c>
      <c r="D181" s="4">
        <v>58849</v>
      </c>
      <c r="E181" s="4">
        <v>50000</v>
      </c>
      <c r="F181" s="4">
        <v>60000</v>
      </c>
      <c r="G181" s="9"/>
      <c r="H181" s="9"/>
      <c r="I181" s="9"/>
      <c r="J181" s="9"/>
    </row>
    <row r="182" spans="1:10" ht="12.75">
      <c r="A182" s="42"/>
      <c r="B182" s="3"/>
      <c r="C182" s="41" t="s">
        <v>200</v>
      </c>
      <c r="D182" s="6">
        <f>D180+D181</f>
        <v>138592</v>
      </c>
      <c r="E182" s="6">
        <f>SUM(E180:E181)</f>
        <v>50000</v>
      </c>
      <c r="F182" s="6">
        <f>SUM(F180:F181)</f>
        <v>60000</v>
      </c>
      <c r="G182" s="43"/>
      <c r="H182" s="43"/>
      <c r="I182" s="43"/>
      <c r="J182" s="35"/>
    </row>
    <row r="183" spans="1:10" ht="28.5" customHeight="1">
      <c r="A183" s="75" t="s">
        <v>197</v>
      </c>
      <c r="B183" s="76"/>
      <c r="C183" s="69" t="s">
        <v>139</v>
      </c>
      <c r="D183" s="70"/>
      <c r="E183" s="70"/>
      <c r="F183" s="70"/>
      <c r="G183" s="70"/>
      <c r="H183" s="70"/>
      <c r="I183" s="70"/>
      <c r="J183" s="71"/>
    </row>
    <row r="184" spans="1:10" ht="12.75">
      <c r="A184" s="11"/>
      <c r="B184" s="5"/>
      <c r="C184" s="18" t="s">
        <v>89</v>
      </c>
      <c r="D184" s="5"/>
      <c r="E184" s="5"/>
      <c r="F184" s="5"/>
      <c r="G184" s="5"/>
      <c r="H184" s="5"/>
      <c r="I184" s="5"/>
      <c r="J184" s="5"/>
    </row>
    <row r="185" spans="1:10" ht="38.25">
      <c r="A185" s="9">
        <v>100</v>
      </c>
      <c r="B185" s="3">
        <v>1</v>
      </c>
      <c r="C185" s="3" t="s">
        <v>140</v>
      </c>
      <c r="D185" s="2"/>
      <c r="E185" s="2">
        <v>200000</v>
      </c>
      <c r="F185" s="2">
        <v>300000</v>
      </c>
      <c r="G185" s="9"/>
      <c r="H185" s="2"/>
      <c r="I185" s="2"/>
      <c r="J185" s="9"/>
    </row>
    <row r="186" spans="1:10" ht="63.75">
      <c r="A186" s="9">
        <v>101</v>
      </c>
      <c r="B186" s="3">
        <v>2</v>
      </c>
      <c r="C186" s="3" t="s">
        <v>141</v>
      </c>
      <c r="D186" s="2"/>
      <c r="E186" s="2">
        <v>1000000</v>
      </c>
      <c r="F186" s="2">
        <v>1900000</v>
      </c>
      <c r="G186" s="9"/>
      <c r="H186" s="2"/>
      <c r="I186" s="2"/>
      <c r="J186" s="9"/>
    </row>
    <row r="187" spans="1:10" ht="12.75">
      <c r="A187" s="50">
        <v>102</v>
      </c>
      <c r="B187" s="58">
        <v>3</v>
      </c>
      <c r="C187" s="58" t="s">
        <v>147</v>
      </c>
      <c r="D187" s="2"/>
      <c r="E187" s="2">
        <v>30000</v>
      </c>
      <c r="F187" s="2">
        <v>55000</v>
      </c>
      <c r="G187" s="9"/>
      <c r="H187" s="2"/>
      <c r="I187" s="2"/>
      <c r="J187" s="9"/>
    </row>
    <row r="188" spans="1:10" ht="12.75">
      <c r="A188" s="50"/>
      <c r="B188" s="58"/>
      <c r="C188" s="58"/>
      <c r="D188" s="2"/>
      <c r="E188" s="2">
        <v>37500</v>
      </c>
      <c r="F188" s="2">
        <v>67500</v>
      </c>
      <c r="G188" s="9"/>
      <c r="H188" s="2"/>
      <c r="I188" s="2"/>
      <c r="J188" s="9"/>
    </row>
    <row r="189" spans="1:10" ht="38.25">
      <c r="A189" s="9">
        <v>103</v>
      </c>
      <c r="B189" s="3">
        <v>4</v>
      </c>
      <c r="C189" s="3" t="s">
        <v>142</v>
      </c>
      <c r="D189" s="2"/>
      <c r="E189" s="2">
        <v>136800</v>
      </c>
      <c r="F189" s="2">
        <v>200000</v>
      </c>
      <c r="G189" s="9"/>
      <c r="H189" s="2"/>
      <c r="I189" s="2"/>
      <c r="J189" s="9"/>
    </row>
    <row r="190" spans="1:10" ht="12.75" customHeight="1">
      <c r="A190" s="50">
        <v>104</v>
      </c>
      <c r="B190" s="58">
        <v>5</v>
      </c>
      <c r="C190" s="59" t="s">
        <v>224</v>
      </c>
      <c r="D190" s="2"/>
      <c r="E190" s="2">
        <v>45000</v>
      </c>
      <c r="F190" s="2">
        <v>82500</v>
      </c>
      <c r="G190" s="9"/>
      <c r="H190" s="2"/>
      <c r="I190" s="2"/>
      <c r="J190" s="9"/>
    </row>
    <row r="191" spans="1:10" ht="12.75">
      <c r="A191" s="50"/>
      <c r="B191" s="58"/>
      <c r="C191" s="60"/>
      <c r="D191" s="2"/>
      <c r="E191" s="2">
        <v>62500</v>
      </c>
      <c r="F191" s="2">
        <v>112500</v>
      </c>
      <c r="G191" s="9"/>
      <c r="H191" s="2"/>
      <c r="I191" s="2"/>
      <c r="J191" s="9"/>
    </row>
    <row r="192" spans="1:10" ht="12.75">
      <c r="A192" s="50">
        <v>105</v>
      </c>
      <c r="B192" s="58">
        <v>6</v>
      </c>
      <c r="C192" s="58" t="s">
        <v>225</v>
      </c>
      <c r="D192" s="2"/>
      <c r="E192" s="2">
        <v>30000</v>
      </c>
      <c r="F192" s="2">
        <v>55000</v>
      </c>
      <c r="G192" s="9"/>
      <c r="H192" s="2"/>
      <c r="I192" s="2"/>
      <c r="J192" s="9"/>
    </row>
    <row r="193" spans="1:10" ht="12.75">
      <c r="A193" s="50"/>
      <c r="B193" s="58"/>
      <c r="C193" s="58"/>
      <c r="D193" s="2"/>
      <c r="E193" s="2">
        <v>12500</v>
      </c>
      <c r="F193" s="2">
        <v>22500</v>
      </c>
      <c r="G193" s="9"/>
      <c r="H193" s="2"/>
      <c r="I193" s="2"/>
      <c r="J193" s="9"/>
    </row>
    <row r="194" spans="1:10" ht="12.75">
      <c r="A194" s="50">
        <v>106</v>
      </c>
      <c r="B194" s="58">
        <v>7</v>
      </c>
      <c r="C194" s="58" t="s">
        <v>226</v>
      </c>
      <c r="D194" s="2"/>
      <c r="E194" s="2">
        <v>165000</v>
      </c>
      <c r="F194" s="2">
        <v>302500</v>
      </c>
      <c r="G194" s="9"/>
      <c r="H194" s="2"/>
      <c r="I194" s="2"/>
      <c r="J194" s="9"/>
    </row>
    <row r="195" spans="1:10" ht="12.75">
      <c r="A195" s="50"/>
      <c r="B195" s="58"/>
      <c r="C195" s="58"/>
      <c r="D195" s="2"/>
      <c r="E195" s="2">
        <v>125000</v>
      </c>
      <c r="F195" s="2">
        <v>225000</v>
      </c>
      <c r="G195" s="9"/>
      <c r="H195" s="2"/>
      <c r="I195" s="2"/>
      <c r="J195" s="9"/>
    </row>
    <row r="196" spans="1:10" ht="12.75">
      <c r="A196" s="50">
        <v>107</v>
      </c>
      <c r="B196" s="58">
        <v>8</v>
      </c>
      <c r="C196" s="58" t="s">
        <v>227</v>
      </c>
      <c r="D196" s="2"/>
      <c r="E196" s="2">
        <v>30000</v>
      </c>
      <c r="F196" s="2">
        <v>55000</v>
      </c>
      <c r="G196" s="9"/>
      <c r="H196" s="2"/>
      <c r="I196" s="2"/>
      <c r="J196" s="9"/>
    </row>
    <row r="197" spans="1:10" ht="12.75">
      <c r="A197" s="50"/>
      <c r="B197" s="58"/>
      <c r="C197" s="58"/>
      <c r="D197" s="2"/>
      <c r="E197" s="2">
        <v>12500</v>
      </c>
      <c r="F197" s="2">
        <v>22500</v>
      </c>
      <c r="G197" s="9"/>
      <c r="H197" s="2"/>
      <c r="I197" s="2"/>
      <c r="J197" s="9"/>
    </row>
    <row r="198" spans="1:10" ht="12.75">
      <c r="A198" s="5"/>
      <c r="B198" s="5"/>
      <c r="C198" s="5" t="s">
        <v>126</v>
      </c>
      <c r="D198" s="6">
        <f>SUM(D185:D197)</f>
        <v>0</v>
      </c>
      <c r="E198" s="6">
        <f>SUM(E185:E197)</f>
        <v>1886800</v>
      </c>
      <c r="F198" s="6">
        <f>SUM(F185:F197)</f>
        <v>3400000</v>
      </c>
      <c r="G198" s="5"/>
      <c r="H198" s="6"/>
      <c r="I198" s="6"/>
      <c r="J198" s="5"/>
    </row>
    <row r="199" spans="1:10" ht="12.75">
      <c r="A199" s="9"/>
      <c r="B199" s="3"/>
      <c r="C199" s="5" t="s">
        <v>88</v>
      </c>
      <c r="D199" s="2"/>
      <c r="E199" s="2"/>
      <c r="F199" s="2"/>
      <c r="G199" s="9"/>
      <c r="H199" s="2"/>
      <c r="I199" s="2"/>
      <c r="J199" s="9"/>
    </row>
    <row r="200" spans="1:10" ht="38.25">
      <c r="A200" s="9">
        <v>108</v>
      </c>
      <c r="B200" s="3">
        <v>9</v>
      </c>
      <c r="C200" s="3" t="s">
        <v>146</v>
      </c>
      <c r="D200" s="2"/>
      <c r="E200" s="2">
        <v>66000</v>
      </c>
      <c r="F200" s="2"/>
      <c r="G200" s="9"/>
      <c r="H200" s="2"/>
      <c r="I200" s="2"/>
      <c r="J200" s="9"/>
    </row>
    <row r="201" spans="1:10" ht="38.25">
      <c r="A201" s="9">
        <v>109</v>
      </c>
      <c r="B201" s="3">
        <v>10</v>
      </c>
      <c r="C201" s="3" t="s">
        <v>144</v>
      </c>
      <c r="D201" s="2"/>
      <c r="E201" s="2">
        <v>97594.8</v>
      </c>
      <c r="F201" s="2">
        <v>133450.3</v>
      </c>
      <c r="G201" s="9"/>
      <c r="H201" s="2"/>
      <c r="I201" s="2"/>
      <c r="J201" s="9"/>
    </row>
    <row r="202" spans="1:10" ht="63.75">
      <c r="A202" s="9">
        <v>110</v>
      </c>
      <c r="B202" s="3">
        <v>11</v>
      </c>
      <c r="C202" s="3" t="s">
        <v>143</v>
      </c>
      <c r="D202" s="2"/>
      <c r="E202" s="2">
        <v>120416</v>
      </c>
      <c r="F202" s="2"/>
      <c r="G202" s="9"/>
      <c r="H202" s="2"/>
      <c r="I202" s="2"/>
      <c r="J202" s="9"/>
    </row>
    <row r="203" spans="1:10" ht="51">
      <c r="A203" s="9">
        <v>111</v>
      </c>
      <c r="B203" s="3">
        <v>12</v>
      </c>
      <c r="C203" s="3" t="s">
        <v>145</v>
      </c>
      <c r="D203" s="2"/>
      <c r="E203" s="2">
        <v>7500</v>
      </c>
      <c r="F203" s="2">
        <v>5000</v>
      </c>
      <c r="G203" s="9"/>
      <c r="H203" s="2"/>
      <c r="I203" s="2"/>
      <c r="J203" s="9"/>
    </row>
    <row r="204" spans="1:10" ht="12.75">
      <c r="A204" s="12"/>
      <c r="B204" s="5"/>
      <c r="C204" s="5" t="s">
        <v>126</v>
      </c>
      <c r="D204" s="6">
        <f>SUM(D200:D203)</f>
        <v>0</v>
      </c>
      <c r="E204" s="6">
        <f>SUM(E200:E203)</f>
        <v>291510.8</v>
      </c>
      <c r="F204" s="6">
        <f>SUM(F200:F203)</f>
        <v>138450.3</v>
      </c>
      <c r="G204" s="5"/>
      <c r="H204" s="6"/>
      <c r="I204" s="6"/>
      <c r="J204" s="5"/>
    </row>
    <row r="205" spans="1:10" ht="12.75">
      <c r="A205" s="12"/>
      <c r="B205" s="5"/>
      <c r="C205" s="5" t="s">
        <v>201</v>
      </c>
      <c r="D205" s="6">
        <f>D198+D204</f>
        <v>0</v>
      </c>
      <c r="E205" s="6">
        <f>E198+E204</f>
        <v>2178310.8</v>
      </c>
      <c r="F205" s="6">
        <f>F198+F204</f>
        <v>3538450.3</v>
      </c>
      <c r="G205" s="5"/>
      <c r="H205" s="6"/>
      <c r="I205" s="6"/>
      <c r="J205" s="5"/>
    </row>
    <row r="206" spans="1:10" ht="12.75">
      <c r="A206" s="36"/>
      <c r="B206" s="37"/>
      <c r="C206" s="38"/>
      <c r="D206" s="39"/>
      <c r="E206" s="39"/>
      <c r="F206" s="39"/>
      <c r="G206" s="40"/>
      <c r="H206" s="40"/>
      <c r="I206" s="40"/>
      <c r="J206" s="40"/>
    </row>
    <row r="207" spans="1:10" ht="12.75">
      <c r="A207" s="23"/>
      <c r="B207" s="24"/>
      <c r="C207" s="25"/>
      <c r="D207" s="26"/>
      <c r="E207" s="26"/>
      <c r="F207" s="26"/>
      <c r="G207" s="27"/>
      <c r="H207" s="27"/>
      <c r="I207" s="27"/>
      <c r="J207" s="27"/>
    </row>
    <row r="208" spans="1:10" s="1" customFormat="1" ht="12.75">
      <c r="A208" s="28"/>
      <c r="B208" s="28"/>
      <c r="C208" s="12" t="s">
        <v>182</v>
      </c>
      <c r="D208" s="19">
        <f>D19+D23+D28+D38+D42+D45+D68+D75+D83+D88+D94+D99+D102+D109+D112+D114+D130+D139+D134</f>
        <v>2956168</v>
      </c>
      <c r="E208" s="19"/>
      <c r="F208" s="19"/>
      <c r="G208" s="19"/>
      <c r="H208" s="19"/>
      <c r="I208" s="19"/>
      <c r="J208" s="16"/>
    </row>
    <row r="209" spans="1:10" s="1" customFormat="1" ht="12.75">
      <c r="A209" s="28"/>
      <c r="B209" s="28"/>
      <c r="C209" s="12" t="s">
        <v>181</v>
      </c>
      <c r="D209" s="16"/>
      <c r="E209" s="16"/>
      <c r="F209" s="16"/>
      <c r="G209" s="16"/>
      <c r="H209" s="16"/>
      <c r="I209" s="16"/>
      <c r="J209" s="16"/>
    </row>
    <row r="210" spans="1:12" s="8" customFormat="1" ht="38.25" customHeight="1">
      <c r="A210" s="22"/>
      <c r="B210" s="22"/>
      <c r="C210" s="22" t="s">
        <v>187</v>
      </c>
      <c r="D210" s="6">
        <f>D19+D23+D28+D68+D75+D83+D114+D130</f>
        <v>831331</v>
      </c>
      <c r="E210" s="6"/>
      <c r="F210" s="6"/>
      <c r="G210" s="5"/>
      <c r="H210" s="5"/>
      <c r="I210" s="5"/>
      <c r="J210" s="5"/>
      <c r="K210" s="21"/>
      <c r="L210" s="21"/>
    </row>
    <row r="211" spans="1:12" s="8" customFormat="1" ht="18.75" customHeight="1">
      <c r="A211" s="22"/>
      <c r="B211" s="22"/>
      <c r="C211" s="22" t="s">
        <v>183</v>
      </c>
      <c r="D211" s="6">
        <f>D19+D68+D75+D114</f>
        <v>300054</v>
      </c>
      <c r="F211" s="6"/>
      <c r="G211" s="5"/>
      <c r="H211" s="5"/>
      <c r="I211" s="5"/>
      <c r="J211" s="5"/>
      <c r="K211" s="21"/>
      <c r="L211" s="21"/>
    </row>
    <row r="212" spans="1:10" ht="30.75" customHeight="1">
      <c r="A212" s="22"/>
      <c r="B212" s="22"/>
      <c r="C212" s="22" t="s">
        <v>186</v>
      </c>
      <c r="D212" s="6">
        <f>D38+D42+D45+D88+D94+D99+D102+D109+D112+D139+D134</f>
        <v>2124837</v>
      </c>
      <c r="E212" s="33"/>
      <c r="F212" s="5"/>
      <c r="G212" s="5"/>
      <c r="H212" s="5"/>
      <c r="I212" s="5"/>
      <c r="J212" s="5"/>
    </row>
    <row r="213" spans="1:10" ht="17.25" customHeight="1">
      <c r="A213" s="22"/>
      <c r="B213" s="22"/>
      <c r="C213" s="22" t="s">
        <v>188</v>
      </c>
      <c r="D213" s="6">
        <f>D38+D88+D99+D112+D139</f>
        <v>1240464</v>
      </c>
      <c r="E213" s="5"/>
      <c r="F213" s="5"/>
      <c r="G213" s="5"/>
      <c r="H213" s="5"/>
      <c r="I213" s="5"/>
      <c r="J213" s="5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"/>
      <c r="B217" s="8"/>
      <c r="C217" s="8"/>
      <c r="D217" s="32"/>
      <c r="E217" s="8"/>
      <c r="F217" s="8"/>
      <c r="G217" s="8"/>
      <c r="H217" s="8"/>
      <c r="I217" s="8"/>
      <c r="J217" s="8"/>
    </row>
    <row r="218" spans="1:10" ht="12.75">
      <c r="A218" s="8"/>
      <c r="B218" s="8"/>
      <c r="C218" s="8"/>
      <c r="E218" s="8"/>
      <c r="F218" s="8"/>
      <c r="G218" s="8"/>
      <c r="H218" s="8"/>
      <c r="I218" s="8"/>
      <c r="J218" s="8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8"/>
      <c r="B235" s="8"/>
      <c r="C235" s="8"/>
      <c r="D235" s="8"/>
      <c r="E235" s="8"/>
      <c r="F235" s="8"/>
      <c r="G235" s="8"/>
      <c r="H235" s="8"/>
      <c r="I235" s="8"/>
      <c r="J235" s="8"/>
    </row>
  </sheetData>
  <mergeCells count="79">
    <mergeCell ref="C179:J179"/>
    <mergeCell ref="A179:B179"/>
    <mergeCell ref="A183:B183"/>
    <mergeCell ref="C183:J183"/>
    <mergeCell ref="A180:A181"/>
    <mergeCell ref="B180:B181"/>
    <mergeCell ref="A9:B9"/>
    <mergeCell ref="C169:J169"/>
    <mergeCell ref="A169:B169"/>
    <mergeCell ref="I85:I87"/>
    <mergeCell ref="I90:I93"/>
    <mergeCell ref="I30:I37"/>
    <mergeCell ref="I40:I41"/>
    <mergeCell ref="I47:I50"/>
    <mergeCell ref="I73:I74"/>
    <mergeCell ref="A46:J46"/>
    <mergeCell ref="A196:A197"/>
    <mergeCell ref="A187:A188"/>
    <mergeCell ref="B187:B188"/>
    <mergeCell ref="A190:A191"/>
    <mergeCell ref="A192:A193"/>
    <mergeCell ref="B190:B191"/>
    <mergeCell ref="A194:A195"/>
    <mergeCell ref="A39:J39"/>
    <mergeCell ref="A29:J29"/>
    <mergeCell ref="A142:B142"/>
    <mergeCell ref="C142:J142"/>
    <mergeCell ref="A89:J89"/>
    <mergeCell ref="I58:I67"/>
    <mergeCell ref="A97:J97"/>
    <mergeCell ref="A100:J100"/>
    <mergeCell ref="C69:J69"/>
    <mergeCell ref="A135:J135"/>
    <mergeCell ref="I136:I138"/>
    <mergeCell ref="I132:I133"/>
    <mergeCell ref="I128:I129"/>
    <mergeCell ref="C9:J9"/>
    <mergeCell ref="C54:J54"/>
    <mergeCell ref="A12:J12"/>
    <mergeCell ref="A57:J57"/>
    <mergeCell ref="I13:I18"/>
    <mergeCell ref="I21:I22"/>
    <mergeCell ref="I25:I27"/>
    <mergeCell ref="C196:C197"/>
    <mergeCell ref="B192:B193"/>
    <mergeCell ref="B194:B195"/>
    <mergeCell ref="B196:B197"/>
    <mergeCell ref="C192:C193"/>
    <mergeCell ref="C194:C195"/>
    <mergeCell ref="C187:C188"/>
    <mergeCell ref="C190:C191"/>
    <mergeCell ref="A107:J107"/>
    <mergeCell ref="H1:J1"/>
    <mergeCell ref="D4:F4"/>
    <mergeCell ref="C4:C5"/>
    <mergeCell ref="G4:G5"/>
    <mergeCell ref="J4:J5"/>
    <mergeCell ref="H4:I4"/>
    <mergeCell ref="A54:B54"/>
    <mergeCell ref="A24:J24"/>
    <mergeCell ref="A20:J20"/>
    <mergeCell ref="A43:J43"/>
    <mergeCell ref="A131:J131"/>
    <mergeCell ref="C104:J104"/>
    <mergeCell ref="A125:B125"/>
    <mergeCell ref="C125:J125"/>
    <mergeCell ref="A104:B104"/>
    <mergeCell ref="A110:J110"/>
    <mergeCell ref="A115:J115"/>
    <mergeCell ref="I77:I82"/>
    <mergeCell ref="A4:B5"/>
    <mergeCell ref="A2:J2"/>
    <mergeCell ref="A127:J127"/>
    <mergeCell ref="A72:J72"/>
    <mergeCell ref="A76:J76"/>
    <mergeCell ref="A84:J84"/>
    <mergeCell ref="C10:J10"/>
    <mergeCell ref="A10:B10"/>
    <mergeCell ref="A69:B6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</cp:lastModifiedBy>
  <cp:lastPrinted>2008-09-22T07:22:21Z</cp:lastPrinted>
  <dcterms:created xsi:type="dcterms:W3CDTF">1996-10-08T23:32:33Z</dcterms:created>
  <dcterms:modified xsi:type="dcterms:W3CDTF">2008-09-22T08:21:48Z</dcterms:modified>
  <cp:category/>
  <cp:version/>
  <cp:contentType/>
  <cp:contentStatus/>
</cp:coreProperties>
</file>