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22980" windowHeight="9552"/>
  </bookViews>
  <sheets>
    <sheet name="плат услуги 2018" sheetId="4" r:id="rId1"/>
    <sheet name="плат услуги 2016" sheetId="3" r:id="rId2"/>
    <sheet name="плат услуги 2017" sheetId="1" r:id="rId3"/>
    <sheet name="Лист1" sheetId="2" r:id="rId4"/>
  </sheets>
  <calcPr calcId="152511"/>
</workbook>
</file>

<file path=xl/calcChain.xml><?xml version="1.0" encoding="utf-8"?>
<calcChain xmlns="http://schemas.openxmlformats.org/spreadsheetml/2006/main">
  <c r="F9" i="4" l="1"/>
  <c r="B6" i="4" l="1"/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9" i="4"/>
  <c r="F11" i="4"/>
  <c r="F12" i="4"/>
  <c r="F13" i="4"/>
  <c r="F15" i="4"/>
  <c r="F16" i="4"/>
  <c r="F17" i="4"/>
  <c r="F21" i="4"/>
  <c r="F22" i="4"/>
  <c r="F23" i="4"/>
  <c r="F25" i="4"/>
  <c r="F28" i="4"/>
  <c r="F29" i="4"/>
  <c r="F30" i="4"/>
  <c r="F6" i="4"/>
  <c r="G6" i="4"/>
  <c r="D6" i="4"/>
  <c r="E6" i="4"/>
  <c r="C6" i="4"/>
  <c r="G6" i="1" l="1"/>
  <c r="D6" i="1"/>
  <c r="C6" i="1"/>
  <c r="C32" i="1" l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F17" i="1" s="1"/>
  <c r="C16" i="1"/>
  <c r="C15" i="1"/>
  <c r="C14" i="1"/>
  <c r="C13" i="1"/>
  <c r="C12" i="1"/>
  <c r="C11" i="1"/>
  <c r="C10" i="1"/>
  <c r="C9" i="1"/>
  <c r="F16" i="1"/>
  <c r="G10" i="1"/>
  <c r="E6" i="1"/>
  <c r="B6" i="1"/>
  <c r="F6" i="3"/>
  <c r="G29" i="1"/>
  <c r="G28" i="1"/>
  <c r="G27" i="1"/>
  <c r="G21" i="1" l="1"/>
  <c r="G31" i="3"/>
  <c r="F31" i="3"/>
  <c r="G30" i="3"/>
  <c r="G29" i="3"/>
  <c r="F29" i="3"/>
  <c r="G28" i="3"/>
  <c r="F28" i="3"/>
  <c r="G27" i="3"/>
  <c r="G23" i="3"/>
  <c r="F23" i="3"/>
  <c r="G22" i="3"/>
  <c r="F22" i="3"/>
  <c r="G21" i="3"/>
  <c r="F21" i="3"/>
  <c r="G20" i="3"/>
  <c r="F20" i="3"/>
  <c r="G19" i="3"/>
  <c r="F19" i="3"/>
  <c r="G18" i="3"/>
  <c r="G17" i="3"/>
  <c r="F17" i="3"/>
  <c r="G16" i="3"/>
  <c r="G15" i="3"/>
  <c r="F15" i="3"/>
  <c r="G14" i="3"/>
  <c r="G13" i="3"/>
  <c r="F13" i="3"/>
  <c r="G12" i="3"/>
  <c r="G11" i="3"/>
  <c r="F11" i="3"/>
  <c r="G10" i="3"/>
  <c r="F10" i="3"/>
  <c r="G9" i="3"/>
  <c r="F9" i="3"/>
  <c r="G7" i="3"/>
  <c r="F7" i="3"/>
  <c r="G6" i="3"/>
  <c r="F23" i="1" l="1"/>
  <c r="F11" i="1"/>
  <c r="G14" i="1"/>
  <c r="F31" i="1" l="1"/>
  <c r="F30" i="1"/>
  <c r="G32" i="1" l="1"/>
  <c r="F32" i="1"/>
  <c r="G31" i="1"/>
  <c r="G30" i="1"/>
  <c r="G26" i="1"/>
  <c r="G25" i="1"/>
  <c r="G24" i="1"/>
  <c r="G23" i="1"/>
  <c r="G22" i="1"/>
  <c r="G20" i="1"/>
  <c r="G19" i="1"/>
  <c r="G18" i="1"/>
  <c r="G17" i="1"/>
  <c r="G16" i="1"/>
  <c r="G15" i="1"/>
  <c r="F15" i="1"/>
  <c r="G13" i="1"/>
  <c r="F13" i="1"/>
  <c r="G12" i="1"/>
  <c r="F12" i="1"/>
  <c r="G11" i="1"/>
  <c r="G9" i="1"/>
  <c r="F9" i="1"/>
  <c r="F6" i="1"/>
</calcChain>
</file>

<file path=xl/sharedStrings.xml><?xml version="1.0" encoding="utf-8"?>
<sst xmlns="http://schemas.openxmlformats.org/spreadsheetml/2006/main" count="116" uniqueCount="54">
  <si>
    <t>% исполнения</t>
  </si>
  <si>
    <t>Итого:</t>
  </si>
  <si>
    <t xml:space="preserve">ОГУ "Управление по делам ГО, ЧС и ПБ ТО"
</t>
  </si>
  <si>
    <t>Приложение 3</t>
  </si>
  <si>
    <t>отклонение, +/-</t>
  </si>
  <si>
    <t>тыс.руб.</t>
  </si>
  <si>
    <t>План</t>
  </si>
  <si>
    <t>Администрация ТО</t>
  </si>
  <si>
    <t>Департамент финансов</t>
  </si>
  <si>
    <t>Департамент по культуре и туризму</t>
  </si>
  <si>
    <t>Департамент профессионального образования</t>
  </si>
  <si>
    <t>Управление ветеринарии</t>
  </si>
  <si>
    <t xml:space="preserve">Департамент транспорта, дорожной деятельности и связи
</t>
  </si>
  <si>
    <t>Комитет по обеспечению деятельности мировых судей</t>
  </si>
  <si>
    <t>Департамент ЗАГС</t>
  </si>
  <si>
    <t>Департамент лесного хозяйства</t>
  </si>
  <si>
    <t>Департамент труда и занятости населения</t>
  </si>
  <si>
    <t>Департамент промышленности и развития предпринимательства</t>
  </si>
  <si>
    <t>Департамент по вопросам семьи и детей</t>
  </si>
  <si>
    <t xml:space="preserve">Департамент по молод. политике, физкультуре и спорту
</t>
  </si>
  <si>
    <t>Департамент соц. защиты населения</t>
  </si>
  <si>
    <t>Департамент здравоохранения</t>
  </si>
  <si>
    <t>Департамент по управлению гос. собственностью</t>
  </si>
  <si>
    <t>Департамент архитектуры и строительства</t>
  </si>
  <si>
    <t>Анализ исполнения доходов от оказания платных услуг (работ) и компенсации затрат государства в разрезе главных администраторов за 2016 год</t>
  </si>
  <si>
    <t>доходы</t>
  </si>
  <si>
    <t>от оказания платных услуг (работ)</t>
  </si>
  <si>
    <t>от компенсации затрат государства</t>
  </si>
  <si>
    <t>Департамент государственного заказа</t>
  </si>
  <si>
    <t>Кассовое исполнение по приложению 1 к законопроекту всего, в т.ч.</t>
  </si>
  <si>
    <t>Законодательная Дума ТО</t>
  </si>
  <si>
    <t>Департамент охотничьего и рыбного хозяйства</t>
  </si>
  <si>
    <t>Уполномоченный по правам ребенка</t>
  </si>
  <si>
    <t>Уполномоченный по правам человека</t>
  </si>
  <si>
    <t>Департамент природных ресурсов и охраны окруж-ей среды</t>
  </si>
  <si>
    <t>7,8 раз</t>
  </si>
  <si>
    <t>Департамент по социально-экономическому развитию села</t>
  </si>
  <si>
    <t>Департамент по управлению государственной собственностью ТО</t>
  </si>
  <si>
    <t>Департамент общего образования</t>
  </si>
  <si>
    <t>Департамент тарифного регулирования</t>
  </si>
  <si>
    <t>Департамент ЖКХ и государственного жилищного надзора ТО</t>
  </si>
  <si>
    <t>Анализ исполнения доходов от оказания платных услуг (работ) и компенсации затрат государства в разрезе главных администраторов за 2017 год</t>
  </si>
  <si>
    <t>Управление Федеральной налоговой службы  России по Томской области</t>
  </si>
  <si>
    <t>Управление Федеральной  службы государственной регистрации, кадастра и картографии  по Томской области</t>
  </si>
  <si>
    <t>в 24,7 раз</t>
  </si>
  <si>
    <t>в 65,5 раз</t>
  </si>
  <si>
    <t>в 25,5 раз</t>
  </si>
  <si>
    <t>План (форма №0503127)</t>
  </si>
  <si>
    <t>Анализ исполнения доходов от оказания платных услуг (работ) и компенсации затрат государства в разрезе главных администраторов за 2018 год</t>
  </si>
  <si>
    <t>Департамент инвестиций</t>
  </si>
  <si>
    <t>Контрольно-счетная палата ТО</t>
  </si>
  <si>
    <t>64,0 *</t>
  </si>
  <si>
    <t>* - данные "АЦК-Финансы"</t>
  </si>
  <si>
    <t>Департамент ветеринарии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</si>
</sst>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right" vertical="center"/>
    </xf>
    <xf numFmtId="0" fontId="3" fillId="0" borderId="0" xfId="0" applyFont="1"/>
    <xf numFmtId="164" fontId="2" fillId="0" borderId="0" xfId="0" applyNumberFormat="1" applyFont="1" applyFill="1"/>
    <xf numFmtId="164" fontId="3" fillId="0" borderId="0" xfId="0" applyNumberFormat="1" applyFont="1" applyFill="1"/>
    <xf numFmtId="0" fontId="3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164" fontId="7" fillId="0" borderId="1" xfId="0" applyNumberFormat="1" applyFont="1" applyFill="1" applyBorder="1" applyAlignment="1">
      <alignment horizontal="right" vertical="top" wrapText="1"/>
    </xf>
    <xf numFmtId="164" fontId="7" fillId="0" borderId="1" xfId="0" applyNumberFormat="1" applyFont="1" applyFill="1" applyBorder="1" applyAlignment="1">
      <alignment horizontal="right" vertical="top"/>
    </xf>
    <xf numFmtId="164" fontId="7" fillId="0" borderId="1" xfId="0" applyNumberFormat="1" applyFont="1" applyBorder="1" applyAlignment="1">
      <alignment horizontal="right" vertical="top"/>
    </xf>
    <xf numFmtId="0" fontId="5" fillId="0" borderId="1" xfId="0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right" vertical="top"/>
    </xf>
    <xf numFmtId="164" fontId="5" fillId="0" borderId="1" xfId="0" applyNumberFormat="1" applyFont="1" applyFill="1" applyBorder="1" applyAlignment="1">
      <alignment horizontal="right" vertical="top" wrapText="1"/>
    </xf>
    <xf numFmtId="164" fontId="5" fillId="0" borderId="3" xfId="0" applyNumberFormat="1" applyFont="1" applyFill="1" applyBorder="1" applyAlignment="1">
      <alignment horizontal="right" vertical="top"/>
    </xf>
    <xf numFmtId="164" fontId="7" fillId="0" borderId="3" xfId="0" applyNumberFormat="1" applyFont="1" applyFill="1" applyBorder="1" applyAlignment="1">
      <alignment horizontal="right" vertical="top"/>
    </xf>
    <xf numFmtId="164" fontId="5" fillId="0" borderId="1" xfId="1" applyNumberFormat="1" applyFont="1" applyFill="1" applyBorder="1" applyAlignment="1">
      <alignment horizontal="right" vertical="top"/>
    </xf>
    <xf numFmtId="164" fontId="7" fillId="0" borderId="1" xfId="1" applyNumberFormat="1" applyFont="1" applyFill="1" applyBorder="1" applyAlignment="1">
      <alignment horizontal="right" vertical="top"/>
    </xf>
    <xf numFmtId="164" fontId="7" fillId="2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/>
    </xf>
    <xf numFmtId="0" fontId="3" fillId="2" borderId="0" xfId="0" applyFont="1" applyFill="1"/>
    <xf numFmtId="0" fontId="3" fillId="3" borderId="0" xfId="0" applyFont="1" applyFill="1"/>
    <xf numFmtId="164" fontId="7" fillId="3" borderId="1" xfId="0" applyNumberFormat="1" applyFont="1" applyFill="1" applyBorder="1" applyAlignment="1">
      <alignment horizontal="right" vertical="top"/>
    </xf>
    <xf numFmtId="164" fontId="5" fillId="3" borderId="1" xfId="0" applyNumberFormat="1" applyFont="1" applyFill="1" applyBorder="1" applyAlignment="1">
      <alignment horizontal="right" vertical="top"/>
    </xf>
    <xf numFmtId="0" fontId="4" fillId="0" borderId="0" xfId="0" applyFont="1" applyFill="1"/>
    <xf numFmtId="0" fontId="3" fillId="4" borderId="0" xfId="0" applyFont="1" applyFill="1"/>
    <xf numFmtId="0" fontId="4" fillId="4" borderId="0" xfId="0" applyFont="1" applyFill="1"/>
    <xf numFmtId="164" fontId="7" fillId="5" borderId="1" xfId="0" applyNumberFormat="1" applyFont="1" applyFill="1" applyBorder="1" applyAlignment="1">
      <alignment horizontal="right" vertical="top"/>
    </xf>
    <xf numFmtId="164" fontId="5" fillId="5" borderId="1" xfId="0" applyNumberFormat="1" applyFont="1" applyFill="1" applyBorder="1" applyAlignment="1">
      <alignment horizontal="right" vertical="top"/>
    </xf>
    <xf numFmtId="165" fontId="3" fillId="0" borderId="0" xfId="0" applyNumberFormat="1" applyFont="1"/>
    <xf numFmtId="0" fontId="5" fillId="4" borderId="1" xfId="0" applyFont="1" applyFill="1" applyBorder="1" applyAlignment="1">
      <alignment horizontal="left" vertical="top" wrapText="1"/>
    </xf>
    <xf numFmtId="0" fontId="8" fillId="4" borderId="0" xfId="0" applyFont="1" applyFill="1" applyAlignment="1">
      <alignment horizontal="right"/>
    </xf>
    <xf numFmtId="0" fontId="9" fillId="4" borderId="0" xfId="0" applyFont="1" applyFill="1" applyAlignment="1">
      <alignment horizontal="right"/>
    </xf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/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5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textRotation="90"/>
    </xf>
    <xf numFmtId="0" fontId="6" fillId="5" borderId="1" xfId="0" applyFont="1" applyFill="1" applyBorder="1" applyAlignment="1"/>
    <xf numFmtId="0" fontId="5" fillId="2" borderId="1" xfId="0" applyFont="1" applyFill="1" applyBorder="1" applyAlignment="1">
      <alignment horizontal="center" vertical="center" textRotation="90"/>
    </xf>
    <xf numFmtId="0" fontId="6" fillId="2" borderId="1" xfId="0" applyFont="1" applyFill="1" applyBorder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5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zoomScaleNormal="100" workbookViewId="0">
      <selection activeCell="J2" sqref="J2"/>
    </sheetView>
  </sheetViews>
  <sheetFormatPr defaultColWidth="8.88671875" defaultRowHeight="13.2" x14ac:dyDescent="0.25"/>
  <cols>
    <col min="1" max="1" width="42.88671875" style="6" customWidth="1"/>
    <col min="2" max="2" width="12.109375" style="1" customWidth="1"/>
    <col min="3" max="3" width="12" style="1" customWidth="1"/>
    <col min="4" max="4" width="9.88671875" style="2" customWidth="1"/>
    <col min="5" max="5" width="12" style="2" customWidth="1"/>
    <col min="6" max="6" width="10.6640625" style="26" customWidth="1"/>
    <col min="7" max="7" width="11.33203125" style="26" customWidth="1"/>
    <col min="8" max="8" width="12.6640625" style="3" customWidth="1"/>
    <col min="9" max="16384" width="8.88671875" style="3"/>
  </cols>
  <sheetData>
    <row r="1" spans="1:8" ht="16.8" x14ac:dyDescent="0.3">
      <c r="F1" s="32" t="s">
        <v>3</v>
      </c>
      <c r="G1" s="33"/>
    </row>
    <row r="2" spans="1:8" ht="33.75" customHeight="1" x14ac:dyDescent="0.3">
      <c r="A2" s="34" t="s">
        <v>48</v>
      </c>
      <c r="B2" s="35"/>
      <c r="C2" s="35"/>
      <c r="D2" s="35"/>
      <c r="E2" s="35"/>
      <c r="F2" s="36"/>
      <c r="G2" s="36"/>
    </row>
    <row r="3" spans="1:8" s="1" customFormat="1" ht="15.6" x14ac:dyDescent="0.3">
      <c r="A3" s="6"/>
      <c r="D3" s="2"/>
      <c r="E3" s="2"/>
      <c r="F3" s="26"/>
      <c r="G3" s="27" t="s">
        <v>5</v>
      </c>
    </row>
    <row r="4" spans="1:8" ht="13.8" x14ac:dyDescent="0.25">
      <c r="A4" s="37"/>
      <c r="B4" s="39" t="s">
        <v>47</v>
      </c>
      <c r="C4" s="39" t="s">
        <v>29</v>
      </c>
      <c r="D4" s="41" t="s">
        <v>25</v>
      </c>
      <c r="E4" s="42"/>
      <c r="F4" s="43" t="s">
        <v>0</v>
      </c>
      <c r="G4" s="45" t="s">
        <v>4</v>
      </c>
    </row>
    <row r="5" spans="1:8" ht="118.5" customHeight="1" x14ac:dyDescent="0.25">
      <c r="A5" s="38"/>
      <c r="B5" s="40"/>
      <c r="C5" s="40"/>
      <c r="D5" s="7" t="s">
        <v>26</v>
      </c>
      <c r="E5" s="7" t="s">
        <v>27</v>
      </c>
      <c r="F5" s="44"/>
      <c r="G5" s="46"/>
    </row>
    <row r="6" spans="1:8" ht="13.8" x14ac:dyDescent="0.25">
      <c r="A6" s="8" t="s">
        <v>1</v>
      </c>
      <c r="B6" s="9">
        <f>SUM(B7:B32)</f>
        <v>62092.299999999988</v>
      </c>
      <c r="C6" s="9">
        <f>SUM(C7:C32)</f>
        <v>94368.659459999995</v>
      </c>
      <c r="D6" s="9">
        <f t="shared" ref="D6:E6" si="0">SUM(D7:D32)</f>
        <v>59023.200000000004</v>
      </c>
      <c r="E6" s="9">
        <f t="shared" si="0"/>
        <v>35345.499999999985</v>
      </c>
      <c r="F6" s="9">
        <f t="shared" ref="F6" si="1">SUM(F7:F32)</f>
        <v>3192.9011429506295</v>
      </c>
      <c r="G6" s="9">
        <f t="shared" ref="G6" si="2">SUM(G7:G32)</f>
        <v>31990.159460000003</v>
      </c>
      <c r="H6" s="30"/>
    </row>
    <row r="7" spans="1:8" ht="27.6" x14ac:dyDescent="0.25">
      <c r="A7" s="12" t="s">
        <v>42</v>
      </c>
      <c r="B7" s="14"/>
      <c r="C7" s="9">
        <v>3.8</v>
      </c>
      <c r="D7" s="14">
        <v>3.8</v>
      </c>
      <c r="E7" s="14"/>
      <c r="F7" s="29"/>
      <c r="G7" s="20"/>
      <c r="H7" s="30"/>
    </row>
    <row r="8" spans="1:8" ht="41.4" x14ac:dyDescent="0.25">
      <c r="A8" s="12" t="s">
        <v>43</v>
      </c>
      <c r="B8" s="14" t="s">
        <v>51</v>
      </c>
      <c r="C8" s="9">
        <v>282.39999999999998</v>
      </c>
      <c r="D8" s="14">
        <v>282.39999999999998</v>
      </c>
      <c r="E8" s="14"/>
      <c r="F8" s="29"/>
      <c r="G8" s="20"/>
      <c r="H8" s="30"/>
    </row>
    <row r="9" spans="1:8" ht="27.6" x14ac:dyDescent="0.25">
      <c r="A9" s="12" t="s">
        <v>37</v>
      </c>
      <c r="B9" s="13">
        <v>13.5</v>
      </c>
      <c r="C9" s="10">
        <v>115</v>
      </c>
      <c r="D9" s="14"/>
      <c r="E9" s="13">
        <v>115</v>
      </c>
      <c r="F9" s="29">
        <f>C9/B9*100</f>
        <v>851.85185185185196</v>
      </c>
      <c r="G9" s="20">
        <f>C9-B9</f>
        <v>101.5</v>
      </c>
      <c r="H9" s="30"/>
    </row>
    <row r="10" spans="1:8" ht="13.8" x14ac:dyDescent="0.25">
      <c r="A10" s="12" t="s">
        <v>30</v>
      </c>
      <c r="B10" s="13">
        <v>0</v>
      </c>
      <c r="C10" s="10">
        <v>72</v>
      </c>
      <c r="D10" s="14"/>
      <c r="E10" s="13">
        <v>72</v>
      </c>
      <c r="F10" s="29">
        <v>0</v>
      </c>
      <c r="G10" s="20">
        <f t="shared" ref="G10:G32" si="3">C10-B10</f>
        <v>72</v>
      </c>
      <c r="H10" s="30"/>
    </row>
    <row r="11" spans="1:8" ht="13.8" x14ac:dyDescent="0.25">
      <c r="A11" s="31" t="s">
        <v>7</v>
      </c>
      <c r="B11" s="15">
        <v>8757.9</v>
      </c>
      <c r="C11" s="10">
        <v>16848.5</v>
      </c>
      <c r="D11" s="15">
        <v>14593.4</v>
      </c>
      <c r="E11" s="15">
        <v>2255.1</v>
      </c>
      <c r="F11" s="29">
        <f t="shared" ref="F11:F30" si="4">C11/B11*100</f>
        <v>192.38059352127794</v>
      </c>
      <c r="G11" s="20">
        <f t="shared" si="3"/>
        <v>8090.6</v>
      </c>
      <c r="H11" s="30"/>
    </row>
    <row r="12" spans="1:8" ht="13.8" x14ac:dyDescent="0.25">
      <c r="A12" s="31" t="s">
        <v>8</v>
      </c>
      <c r="B12" s="17">
        <v>1074</v>
      </c>
      <c r="C12" s="10">
        <v>7480.3</v>
      </c>
      <c r="D12" s="14"/>
      <c r="E12" s="17">
        <v>7480.3</v>
      </c>
      <c r="F12" s="29">
        <f t="shared" si="4"/>
        <v>696.48975791433895</v>
      </c>
      <c r="G12" s="20">
        <f t="shared" si="3"/>
        <v>6406.3</v>
      </c>
      <c r="H12" s="30"/>
    </row>
    <row r="13" spans="1:8" ht="13.8" x14ac:dyDescent="0.25">
      <c r="A13" s="31" t="s">
        <v>20</v>
      </c>
      <c r="B13" s="17">
        <v>20243.599999999999</v>
      </c>
      <c r="C13" s="10">
        <v>29487.7</v>
      </c>
      <c r="D13" s="14">
        <v>12633.4</v>
      </c>
      <c r="E13" s="17">
        <v>16854.3</v>
      </c>
      <c r="F13" s="29">
        <f t="shared" si="4"/>
        <v>145.66430871979296</v>
      </c>
      <c r="G13" s="20">
        <f t="shared" si="3"/>
        <v>9244.1000000000022</v>
      </c>
      <c r="H13" s="30"/>
    </row>
    <row r="14" spans="1:8" ht="27.6" x14ac:dyDescent="0.25">
      <c r="A14" s="31" t="s">
        <v>34</v>
      </c>
      <c r="B14" s="17">
        <v>0</v>
      </c>
      <c r="C14" s="10">
        <v>20.369140000000002</v>
      </c>
      <c r="D14" s="14"/>
      <c r="E14" s="17">
        <v>20.399999999999999</v>
      </c>
      <c r="F14" s="29">
        <v>0</v>
      </c>
      <c r="G14" s="20">
        <f t="shared" si="3"/>
        <v>20.369140000000002</v>
      </c>
      <c r="H14" s="30"/>
    </row>
    <row r="15" spans="1:8" ht="13.8" x14ac:dyDescent="0.25">
      <c r="A15" s="31" t="s">
        <v>21</v>
      </c>
      <c r="B15" s="17">
        <v>7176</v>
      </c>
      <c r="C15" s="10">
        <v>5683.9</v>
      </c>
      <c r="D15" s="17"/>
      <c r="E15" s="17">
        <v>5683.9</v>
      </c>
      <c r="F15" s="29">
        <f t="shared" si="4"/>
        <v>79.207079152731325</v>
      </c>
      <c r="G15" s="20">
        <f t="shared" si="3"/>
        <v>-1492.1000000000004</v>
      </c>
      <c r="H15" s="30"/>
    </row>
    <row r="16" spans="1:8" ht="27" customHeight="1" x14ac:dyDescent="0.25">
      <c r="A16" s="31" t="s">
        <v>19</v>
      </c>
      <c r="B16" s="17">
        <v>3</v>
      </c>
      <c r="C16" s="10">
        <v>1.1000000000000001</v>
      </c>
      <c r="D16" s="14"/>
      <c r="E16" s="17">
        <v>1.1000000000000001</v>
      </c>
      <c r="F16" s="29">
        <f t="shared" si="4"/>
        <v>36.666666666666671</v>
      </c>
      <c r="G16" s="20">
        <f t="shared" si="3"/>
        <v>-1.9</v>
      </c>
      <c r="H16" s="30"/>
    </row>
    <row r="17" spans="1:8" ht="13.8" x14ac:dyDescent="0.25">
      <c r="A17" s="31" t="s">
        <v>9</v>
      </c>
      <c r="B17" s="17">
        <v>4256.6000000000004</v>
      </c>
      <c r="C17" s="10">
        <v>4343</v>
      </c>
      <c r="D17" s="13">
        <v>4343</v>
      </c>
      <c r="E17" s="17"/>
      <c r="F17" s="29">
        <f t="shared" si="4"/>
        <v>102.0297890335009</v>
      </c>
      <c r="G17" s="20">
        <f t="shared" si="3"/>
        <v>86.399999999999636</v>
      </c>
      <c r="H17" s="30"/>
    </row>
    <row r="18" spans="1:8" ht="13.8" x14ac:dyDescent="0.25">
      <c r="A18" s="31" t="s">
        <v>38</v>
      </c>
      <c r="B18" s="17">
        <v>0</v>
      </c>
      <c r="C18" s="10">
        <v>78.400000000000006</v>
      </c>
      <c r="D18" s="14">
        <v>76.2</v>
      </c>
      <c r="E18" s="17">
        <v>2.2000000000000002</v>
      </c>
      <c r="F18" s="29">
        <v>0</v>
      </c>
      <c r="G18" s="20">
        <f t="shared" si="3"/>
        <v>78.400000000000006</v>
      </c>
      <c r="H18" s="30"/>
    </row>
    <row r="19" spans="1:8" ht="13.8" x14ac:dyDescent="0.25">
      <c r="A19" s="31" t="s">
        <v>53</v>
      </c>
      <c r="B19" s="17">
        <v>0</v>
      </c>
      <c r="C19" s="10">
        <v>17.7</v>
      </c>
      <c r="D19" s="14"/>
      <c r="E19" s="14">
        <v>17.7</v>
      </c>
      <c r="F19" s="29">
        <v>0</v>
      </c>
      <c r="G19" s="20">
        <f t="shared" si="3"/>
        <v>17.7</v>
      </c>
      <c r="H19" s="30"/>
    </row>
    <row r="20" spans="1:8" ht="13.8" x14ac:dyDescent="0.25">
      <c r="A20" s="31" t="s">
        <v>50</v>
      </c>
      <c r="B20" s="17">
        <v>0</v>
      </c>
      <c r="C20" s="10">
        <v>1.8</v>
      </c>
      <c r="D20" s="14"/>
      <c r="E20" s="14">
        <v>1.8</v>
      </c>
      <c r="F20" s="29">
        <v>0</v>
      </c>
      <c r="G20" s="20">
        <f t="shared" si="3"/>
        <v>1.8</v>
      </c>
      <c r="H20" s="30"/>
    </row>
    <row r="21" spans="1:8" ht="21" customHeight="1" x14ac:dyDescent="0.25">
      <c r="A21" s="31" t="s">
        <v>2</v>
      </c>
      <c r="B21" s="17">
        <v>639.70000000000005</v>
      </c>
      <c r="C21" s="10">
        <v>1025.2</v>
      </c>
      <c r="D21" s="14">
        <v>998.6</v>
      </c>
      <c r="E21" s="17">
        <v>26.6</v>
      </c>
      <c r="F21" s="29">
        <f t="shared" si="4"/>
        <v>160.26262310458026</v>
      </c>
      <c r="G21" s="20">
        <f t="shared" si="3"/>
        <v>385.5</v>
      </c>
      <c r="H21" s="30"/>
    </row>
    <row r="22" spans="1:8" ht="13.8" x14ac:dyDescent="0.25">
      <c r="A22" s="31" t="s">
        <v>23</v>
      </c>
      <c r="B22" s="17">
        <v>16560</v>
      </c>
      <c r="C22" s="10">
        <v>25650.7</v>
      </c>
      <c r="D22" s="17">
        <v>25438.9</v>
      </c>
      <c r="E22" s="17">
        <v>211.8</v>
      </c>
      <c r="F22" s="29">
        <f t="shared" si="4"/>
        <v>154.89553140096618</v>
      </c>
      <c r="G22" s="20">
        <f t="shared" si="3"/>
        <v>9090.7000000000007</v>
      </c>
      <c r="H22" s="30"/>
    </row>
    <row r="23" spans="1:8" ht="30.75" customHeight="1" x14ac:dyDescent="0.25">
      <c r="A23" s="12" t="s">
        <v>12</v>
      </c>
      <c r="B23" s="17">
        <v>52</v>
      </c>
      <c r="C23" s="10">
        <v>1.7</v>
      </c>
      <c r="D23" s="17"/>
      <c r="E23" s="17">
        <v>1.7</v>
      </c>
      <c r="F23" s="29">
        <f t="shared" si="4"/>
        <v>3.2692307692307696</v>
      </c>
      <c r="G23" s="20">
        <f t="shared" si="3"/>
        <v>-50.3</v>
      </c>
      <c r="H23" s="30"/>
    </row>
    <row r="24" spans="1:8" ht="27.6" x14ac:dyDescent="0.25">
      <c r="A24" s="12" t="s">
        <v>13</v>
      </c>
      <c r="B24" s="17">
        <v>0</v>
      </c>
      <c r="C24" s="10">
        <v>93.8</v>
      </c>
      <c r="D24" s="14"/>
      <c r="E24" s="17">
        <v>93.8</v>
      </c>
      <c r="F24" s="29">
        <v>0</v>
      </c>
      <c r="G24" s="20">
        <f t="shared" si="3"/>
        <v>93.8</v>
      </c>
      <c r="H24" s="30"/>
    </row>
    <row r="25" spans="1:8" ht="13.8" x14ac:dyDescent="0.25">
      <c r="A25" s="12" t="s">
        <v>28</v>
      </c>
      <c r="B25" s="17">
        <v>5.7</v>
      </c>
      <c r="C25" s="10">
        <v>26.7</v>
      </c>
      <c r="D25" s="17"/>
      <c r="E25" s="14">
        <v>26.7</v>
      </c>
      <c r="F25" s="29">
        <f t="shared" si="4"/>
        <v>468.42105263157896</v>
      </c>
      <c r="G25" s="20">
        <f t="shared" si="3"/>
        <v>21</v>
      </c>
      <c r="H25" s="30"/>
    </row>
    <row r="26" spans="1:8" ht="13.8" x14ac:dyDescent="0.25">
      <c r="A26" s="12" t="s">
        <v>32</v>
      </c>
      <c r="B26" s="17">
        <v>0</v>
      </c>
      <c r="C26" s="10">
        <v>1.4903200000000001</v>
      </c>
      <c r="D26" s="17"/>
      <c r="E26" s="14">
        <v>1.5</v>
      </c>
      <c r="F26" s="29">
        <v>0</v>
      </c>
      <c r="G26" s="20">
        <f t="shared" si="3"/>
        <v>1.4903200000000001</v>
      </c>
      <c r="H26" s="30"/>
    </row>
    <row r="27" spans="1:8" ht="13.8" x14ac:dyDescent="0.25">
      <c r="A27" s="12" t="s">
        <v>33</v>
      </c>
      <c r="B27" s="17">
        <v>0</v>
      </c>
      <c r="C27" s="10">
        <v>2.4</v>
      </c>
      <c r="D27" s="17"/>
      <c r="E27" s="14">
        <v>2.4</v>
      </c>
      <c r="F27" s="29">
        <v>0</v>
      </c>
      <c r="G27" s="20">
        <f t="shared" si="3"/>
        <v>2.4</v>
      </c>
      <c r="H27" s="30"/>
    </row>
    <row r="28" spans="1:8" ht="13.8" x14ac:dyDescent="0.25">
      <c r="A28" s="12" t="s">
        <v>15</v>
      </c>
      <c r="B28" s="17">
        <v>606.70000000000005</v>
      </c>
      <c r="C28" s="10">
        <v>659.2</v>
      </c>
      <c r="D28" s="17">
        <v>653.5</v>
      </c>
      <c r="E28" s="17">
        <v>5.7</v>
      </c>
      <c r="F28" s="29">
        <f t="shared" si="4"/>
        <v>108.65337069391792</v>
      </c>
      <c r="G28" s="20">
        <f t="shared" si="3"/>
        <v>52.5</v>
      </c>
      <c r="H28" s="30"/>
    </row>
    <row r="29" spans="1:8" ht="13.8" x14ac:dyDescent="0.25">
      <c r="A29" s="12" t="s">
        <v>16</v>
      </c>
      <c r="B29" s="17">
        <v>2170.5</v>
      </c>
      <c r="C29" s="10">
        <v>1882.1</v>
      </c>
      <c r="D29" s="14"/>
      <c r="E29" s="17">
        <v>1882.1</v>
      </c>
      <c r="F29" s="29">
        <f t="shared" si="4"/>
        <v>86.712739000230357</v>
      </c>
      <c r="G29" s="20">
        <f t="shared" si="3"/>
        <v>-288.40000000000009</v>
      </c>
      <c r="H29" s="30"/>
    </row>
    <row r="30" spans="1:8" ht="13.8" x14ac:dyDescent="0.25">
      <c r="A30" s="12" t="s">
        <v>18</v>
      </c>
      <c r="B30" s="13">
        <v>533.1</v>
      </c>
      <c r="C30" s="10">
        <v>567.20000000000005</v>
      </c>
      <c r="D30" s="14"/>
      <c r="E30" s="14">
        <v>567.20000000000005</v>
      </c>
      <c r="F30" s="29">
        <f t="shared" si="4"/>
        <v>106.39654848996436</v>
      </c>
      <c r="G30" s="20">
        <f t="shared" si="3"/>
        <v>34.100000000000023</v>
      </c>
      <c r="H30" s="30"/>
    </row>
    <row r="31" spans="1:8" ht="13.8" x14ac:dyDescent="0.25">
      <c r="A31" s="12" t="s">
        <v>49</v>
      </c>
      <c r="B31" s="13">
        <v>0</v>
      </c>
      <c r="C31" s="10">
        <v>1.1000000000000001</v>
      </c>
      <c r="D31" s="14"/>
      <c r="E31" s="14">
        <v>1.1000000000000001</v>
      </c>
      <c r="F31" s="29">
        <v>0</v>
      </c>
      <c r="G31" s="20">
        <f t="shared" si="3"/>
        <v>1.1000000000000001</v>
      </c>
    </row>
    <row r="32" spans="1:8" ht="17.25" customHeight="1" x14ac:dyDescent="0.25">
      <c r="A32" s="12" t="s">
        <v>10</v>
      </c>
      <c r="B32" s="13">
        <v>0</v>
      </c>
      <c r="C32" s="10">
        <v>21.1</v>
      </c>
      <c r="D32" s="14"/>
      <c r="E32" s="14">
        <v>21.1</v>
      </c>
      <c r="F32" s="29">
        <v>0</v>
      </c>
      <c r="G32" s="20">
        <f t="shared" si="3"/>
        <v>21.1</v>
      </c>
    </row>
    <row r="33" spans="1:8" s="2" customFormat="1" x14ac:dyDescent="0.25">
      <c r="A33" s="6"/>
      <c r="B33" s="1"/>
      <c r="C33" s="4"/>
      <c r="F33" s="26"/>
      <c r="G33" s="26"/>
      <c r="H33" s="3"/>
    </row>
    <row r="34" spans="1:8" s="2" customFormat="1" x14ac:dyDescent="0.25">
      <c r="A34" s="6" t="s">
        <v>52</v>
      </c>
      <c r="B34" s="1"/>
      <c r="C34" s="5"/>
      <c r="F34" s="26"/>
      <c r="G34" s="26"/>
      <c r="H34" s="3"/>
    </row>
    <row r="35" spans="1:8" s="2" customFormat="1" x14ac:dyDescent="0.25">
      <c r="A35" s="6"/>
      <c r="B35" s="1"/>
      <c r="C35" s="5"/>
      <c r="F35" s="26"/>
      <c r="G35" s="26"/>
      <c r="H35" s="3"/>
    </row>
  </sheetData>
  <mergeCells count="8">
    <mergeCell ref="F1:G1"/>
    <mergeCell ref="A2:G2"/>
    <mergeCell ref="A4:A5"/>
    <mergeCell ref="B4:B5"/>
    <mergeCell ref="C4:C5"/>
    <mergeCell ref="D4:E4"/>
    <mergeCell ref="F4:F5"/>
    <mergeCell ref="G4:G5"/>
  </mergeCells>
  <pageMargins left="0.82677165354330717" right="0" top="0.55118110236220474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Normal="100" workbookViewId="0">
      <selection activeCell="F7" sqref="F7"/>
    </sheetView>
  </sheetViews>
  <sheetFormatPr defaultColWidth="8.88671875" defaultRowHeight="13.2" x14ac:dyDescent="0.25"/>
  <cols>
    <col min="1" max="1" width="39.44140625" style="6" customWidth="1"/>
    <col min="2" max="2" width="10.33203125" style="1" customWidth="1"/>
    <col min="3" max="3" width="13.33203125" style="1" customWidth="1"/>
    <col min="4" max="4" width="9.88671875" style="2" customWidth="1"/>
    <col min="5" max="5" width="10" style="2" customWidth="1"/>
    <col min="6" max="6" width="9.44140625" style="22" customWidth="1"/>
    <col min="7" max="7" width="11.44140625" style="21" customWidth="1"/>
    <col min="8" max="8" width="12.6640625" style="3" customWidth="1"/>
    <col min="9" max="16384" width="8.88671875" style="3"/>
  </cols>
  <sheetData>
    <row r="1" spans="1:7" ht="22.95" customHeight="1" x14ac:dyDescent="0.3">
      <c r="F1" s="47" t="s">
        <v>3</v>
      </c>
      <c r="G1" s="48"/>
    </row>
    <row r="2" spans="1:7" ht="33.75" customHeight="1" x14ac:dyDescent="0.3">
      <c r="A2" s="34" t="s">
        <v>24</v>
      </c>
      <c r="B2" s="35"/>
      <c r="C2" s="35"/>
      <c r="D2" s="35"/>
      <c r="E2" s="35"/>
      <c r="F2" s="36"/>
      <c r="G2" s="36"/>
    </row>
    <row r="3" spans="1:7" s="1" customFormat="1" ht="15.6" x14ac:dyDescent="0.3">
      <c r="A3" s="6"/>
      <c r="D3" s="2"/>
      <c r="E3" s="2"/>
      <c r="G3" s="25" t="s">
        <v>5</v>
      </c>
    </row>
    <row r="4" spans="1:7" ht="13.8" x14ac:dyDescent="0.25">
      <c r="A4" s="37"/>
      <c r="B4" s="39" t="s">
        <v>6</v>
      </c>
      <c r="C4" s="39" t="s">
        <v>29</v>
      </c>
      <c r="D4" s="41" t="s">
        <v>25</v>
      </c>
      <c r="E4" s="42"/>
      <c r="F4" s="49" t="s">
        <v>0</v>
      </c>
      <c r="G4" s="45" t="s">
        <v>4</v>
      </c>
    </row>
    <row r="5" spans="1:7" ht="96.75" customHeight="1" x14ac:dyDescent="0.25">
      <c r="A5" s="38"/>
      <c r="B5" s="40"/>
      <c r="C5" s="40"/>
      <c r="D5" s="7" t="s">
        <v>26</v>
      </c>
      <c r="E5" s="7" t="s">
        <v>27</v>
      </c>
      <c r="F5" s="50"/>
      <c r="G5" s="46"/>
    </row>
    <row r="6" spans="1:7" ht="18" customHeight="1" x14ac:dyDescent="0.25">
      <c r="A6" s="8" t="s">
        <v>1</v>
      </c>
      <c r="B6" s="9">
        <v>72919.7</v>
      </c>
      <c r="C6" s="9">
        <v>70462.399999999994</v>
      </c>
      <c r="D6" s="10">
        <v>45934.9</v>
      </c>
      <c r="E6" s="11">
        <v>24527.5</v>
      </c>
      <c r="F6" s="23">
        <f>C6/B6*100</f>
        <v>96.630128758072232</v>
      </c>
      <c r="G6" s="19">
        <f>C6-B6</f>
        <v>-2457.3000000000029</v>
      </c>
    </row>
    <row r="7" spans="1:7" ht="33" customHeight="1" x14ac:dyDescent="0.25">
      <c r="A7" s="12" t="s">
        <v>22</v>
      </c>
      <c r="B7" s="13">
        <v>67.7</v>
      </c>
      <c r="C7" s="10">
        <v>11.1</v>
      </c>
      <c r="D7" s="14"/>
      <c r="E7" s="13">
        <v>11.1</v>
      </c>
      <c r="F7" s="24">
        <f>C7/B7*100</f>
        <v>16.395864106351549</v>
      </c>
      <c r="G7" s="20">
        <f t="shared" ref="G7:G31" si="0">C7-B7</f>
        <v>-56.6</v>
      </c>
    </row>
    <row r="8" spans="1:7" ht="18" customHeight="1" x14ac:dyDescent="0.25">
      <c r="A8" s="12" t="s">
        <v>30</v>
      </c>
      <c r="B8" s="13"/>
      <c r="C8" s="10">
        <v>0.7</v>
      </c>
      <c r="D8" s="14"/>
      <c r="E8" s="13">
        <v>0.7</v>
      </c>
      <c r="F8" s="24"/>
      <c r="G8" s="20"/>
    </row>
    <row r="9" spans="1:7" ht="16.95" customHeight="1" x14ac:dyDescent="0.25">
      <c r="A9" s="12" t="s">
        <v>7</v>
      </c>
      <c r="B9" s="15">
        <v>8227.2999999999993</v>
      </c>
      <c r="C9" s="16">
        <v>7336.9</v>
      </c>
      <c r="D9" s="15">
        <v>6617</v>
      </c>
      <c r="E9" s="15">
        <v>719.9</v>
      </c>
      <c r="F9" s="24">
        <f t="shared" ref="F9" si="1">C9/B9*100</f>
        <v>89.177494439244953</v>
      </c>
      <c r="G9" s="20">
        <f t="shared" si="0"/>
        <v>-890.39999999999964</v>
      </c>
    </row>
    <row r="10" spans="1:7" ht="16.95" customHeight="1" x14ac:dyDescent="0.25">
      <c r="A10" s="12" t="s">
        <v>8</v>
      </c>
      <c r="B10" s="17">
        <v>1023.9</v>
      </c>
      <c r="C10" s="18">
        <v>1023.4</v>
      </c>
      <c r="D10" s="14"/>
      <c r="E10" s="17">
        <v>1023.4</v>
      </c>
      <c r="F10" s="24">
        <f>C10/B10*100</f>
        <v>99.951167106162714</v>
      </c>
      <c r="G10" s="20">
        <f t="shared" si="0"/>
        <v>-0.5</v>
      </c>
    </row>
    <row r="11" spans="1:7" ht="18.75" customHeight="1" x14ac:dyDescent="0.25">
      <c r="A11" s="12" t="s">
        <v>20</v>
      </c>
      <c r="B11" s="17">
        <v>25611.599999999999</v>
      </c>
      <c r="C11" s="18">
        <v>18870.8</v>
      </c>
      <c r="D11" s="14">
        <v>6835.1</v>
      </c>
      <c r="E11" s="17">
        <v>12035.7</v>
      </c>
      <c r="F11" s="24">
        <f t="shared" ref="F11:F31" si="2">C11/B11*100</f>
        <v>73.680675943712998</v>
      </c>
      <c r="G11" s="20">
        <f t="shared" si="0"/>
        <v>-6740.7999999999993</v>
      </c>
    </row>
    <row r="12" spans="1:7" ht="33" customHeight="1" x14ac:dyDescent="0.25">
      <c r="A12" s="12" t="s">
        <v>34</v>
      </c>
      <c r="B12" s="17">
        <v>0</v>
      </c>
      <c r="C12" s="18">
        <v>53.4</v>
      </c>
      <c r="D12" s="14"/>
      <c r="E12" s="17">
        <v>53.4</v>
      </c>
      <c r="F12" s="24"/>
      <c r="G12" s="20">
        <f t="shared" si="0"/>
        <v>53.4</v>
      </c>
    </row>
    <row r="13" spans="1:7" ht="21" customHeight="1" x14ac:dyDescent="0.25">
      <c r="A13" s="12" t="s">
        <v>21</v>
      </c>
      <c r="B13" s="17">
        <v>4528.3</v>
      </c>
      <c r="C13" s="18">
        <v>6479</v>
      </c>
      <c r="D13" s="17">
        <v>31.3</v>
      </c>
      <c r="E13" s="17">
        <v>6447.7</v>
      </c>
      <c r="F13" s="24">
        <f t="shared" si="2"/>
        <v>143.07797628249011</v>
      </c>
      <c r="G13" s="20">
        <f t="shared" si="0"/>
        <v>1950.6999999999998</v>
      </c>
    </row>
    <row r="14" spans="1:7" ht="35.25" customHeight="1" x14ac:dyDescent="0.25">
      <c r="A14" s="12" t="s">
        <v>19</v>
      </c>
      <c r="B14" s="17">
        <v>64.2</v>
      </c>
      <c r="C14" s="18">
        <v>503</v>
      </c>
      <c r="D14" s="14"/>
      <c r="E14" s="17">
        <v>503</v>
      </c>
      <c r="F14" s="24" t="s">
        <v>35</v>
      </c>
      <c r="G14" s="20">
        <f t="shared" si="0"/>
        <v>438.8</v>
      </c>
    </row>
    <row r="15" spans="1:7" ht="18.75" customHeight="1" x14ac:dyDescent="0.25">
      <c r="A15" s="12" t="s">
        <v>9</v>
      </c>
      <c r="B15" s="17">
        <v>3104.7</v>
      </c>
      <c r="C15" s="18">
        <v>5335.6</v>
      </c>
      <c r="D15" s="17">
        <v>4545.2</v>
      </c>
      <c r="E15" s="17">
        <v>790.4</v>
      </c>
      <c r="F15" s="24">
        <f t="shared" si="2"/>
        <v>171.85557380745325</v>
      </c>
      <c r="G15" s="20">
        <f t="shared" si="0"/>
        <v>2230.9000000000005</v>
      </c>
    </row>
    <row r="16" spans="1:7" ht="27.6" x14ac:dyDescent="0.25">
      <c r="A16" s="12" t="s">
        <v>10</v>
      </c>
      <c r="B16" s="17">
        <v>185.7</v>
      </c>
      <c r="C16" s="18"/>
      <c r="D16" s="14"/>
      <c r="E16" s="17"/>
      <c r="F16" s="24"/>
      <c r="G16" s="20">
        <f t="shared" si="0"/>
        <v>-185.7</v>
      </c>
    </row>
    <row r="17" spans="1:7" ht="27.6" x14ac:dyDescent="0.25">
      <c r="A17" s="12" t="s">
        <v>36</v>
      </c>
      <c r="B17" s="17">
        <v>107.8</v>
      </c>
      <c r="C17" s="18">
        <v>6.8</v>
      </c>
      <c r="D17" s="14"/>
      <c r="E17" s="17">
        <v>6.8</v>
      </c>
      <c r="F17" s="24">
        <f t="shared" si="2"/>
        <v>6.3079777365491658</v>
      </c>
      <c r="G17" s="20">
        <f t="shared" si="0"/>
        <v>-101</v>
      </c>
    </row>
    <row r="18" spans="1:7" ht="16.2" customHeight="1" x14ac:dyDescent="0.25">
      <c r="A18" s="12" t="s">
        <v>11</v>
      </c>
      <c r="B18" s="17">
        <v>1.1000000000000001</v>
      </c>
      <c r="C18" s="18"/>
      <c r="D18" s="14"/>
      <c r="E18" s="14"/>
      <c r="F18" s="24"/>
      <c r="G18" s="20">
        <f t="shared" si="0"/>
        <v>-1.1000000000000001</v>
      </c>
    </row>
    <row r="19" spans="1:7" ht="34.5" customHeight="1" x14ac:dyDescent="0.25">
      <c r="A19" s="12" t="s">
        <v>2</v>
      </c>
      <c r="B19" s="17">
        <v>171.1</v>
      </c>
      <c r="C19" s="18">
        <v>303.60000000000002</v>
      </c>
      <c r="D19" s="14"/>
      <c r="E19" s="17">
        <v>303.60000000000002</v>
      </c>
      <c r="F19" s="24">
        <f t="shared" si="2"/>
        <v>177.44009351256577</v>
      </c>
      <c r="G19" s="20">
        <f t="shared" si="0"/>
        <v>132.50000000000003</v>
      </c>
    </row>
    <row r="20" spans="1:7" ht="31.2" customHeight="1" x14ac:dyDescent="0.25">
      <c r="A20" s="12" t="s">
        <v>23</v>
      </c>
      <c r="B20" s="17">
        <v>25146.799999999999</v>
      </c>
      <c r="C20" s="18">
        <v>27635</v>
      </c>
      <c r="D20" s="17">
        <v>27566.799999999999</v>
      </c>
      <c r="E20" s="17">
        <v>68.2</v>
      </c>
      <c r="F20" s="24">
        <f t="shared" si="2"/>
        <v>109.89469833139805</v>
      </c>
      <c r="G20" s="20">
        <f t="shared" si="0"/>
        <v>2488.2000000000007</v>
      </c>
    </row>
    <row r="21" spans="1:7" ht="31.95" customHeight="1" x14ac:dyDescent="0.25">
      <c r="A21" s="12" t="s">
        <v>12</v>
      </c>
      <c r="B21" s="17">
        <v>107.4</v>
      </c>
      <c r="C21" s="18">
        <v>5.8</v>
      </c>
      <c r="D21" s="17"/>
      <c r="E21" s="17">
        <v>5.8</v>
      </c>
      <c r="F21" s="24">
        <f t="shared" si="2"/>
        <v>5.4003724394785841</v>
      </c>
      <c r="G21" s="20">
        <f t="shared" si="0"/>
        <v>-101.60000000000001</v>
      </c>
    </row>
    <row r="22" spans="1:7" ht="31.2" customHeight="1" x14ac:dyDescent="0.25">
      <c r="A22" s="12" t="s">
        <v>13</v>
      </c>
      <c r="B22" s="17">
        <v>32.299999999999997</v>
      </c>
      <c r="C22" s="18">
        <v>21.7</v>
      </c>
      <c r="D22" s="14"/>
      <c r="E22" s="17">
        <v>21.7</v>
      </c>
      <c r="F22" s="24">
        <f t="shared" si="2"/>
        <v>67.182662538699688</v>
      </c>
      <c r="G22" s="20">
        <f t="shared" si="0"/>
        <v>-10.599999999999998</v>
      </c>
    </row>
    <row r="23" spans="1:7" ht="19.2" customHeight="1" x14ac:dyDescent="0.25">
      <c r="A23" s="12" t="s">
        <v>28</v>
      </c>
      <c r="B23" s="17">
        <v>74.3</v>
      </c>
      <c r="C23" s="18">
        <v>59.1</v>
      </c>
      <c r="D23" s="17"/>
      <c r="E23" s="14">
        <v>59.1</v>
      </c>
      <c r="F23" s="24">
        <f t="shared" si="2"/>
        <v>79.54239569313593</v>
      </c>
      <c r="G23" s="20">
        <f t="shared" si="0"/>
        <v>-15.199999999999996</v>
      </c>
    </row>
    <row r="24" spans="1:7" ht="31.2" customHeight="1" x14ac:dyDescent="0.25">
      <c r="A24" s="12" t="s">
        <v>31</v>
      </c>
      <c r="B24" s="17"/>
      <c r="C24" s="18">
        <v>0.1</v>
      </c>
      <c r="D24" s="17"/>
      <c r="E24" s="14">
        <v>0.1</v>
      </c>
      <c r="F24" s="24"/>
      <c r="G24" s="20"/>
    </row>
    <row r="25" spans="1:7" ht="19.2" customHeight="1" x14ac:dyDescent="0.25">
      <c r="A25" s="12" t="s">
        <v>32</v>
      </c>
      <c r="B25" s="17"/>
      <c r="C25" s="18">
        <v>2.4</v>
      </c>
      <c r="D25" s="17"/>
      <c r="E25" s="14">
        <v>2.4</v>
      </c>
      <c r="F25" s="24"/>
      <c r="G25" s="20"/>
    </row>
    <row r="26" spans="1:7" ht="19.2" customHeight="1" x14ac:dyDescent="0.25">
      <c r="A26" s="12" t="s">
        <v>33</v>
      </c>
      <c r="B26" s="17"/>
      <c r="C26" s="18">
        <v>16.600000000000001</v>
      </c>
      <c r="D26" s="17"/>
      <c r="E26" s="14">
        <v>16.600000000000001</v>
      </c>
      <c r="F26" s="24"/>
      <c r="G26" s="20"/>
    </row>
    <row r="27" spans="1:7" ht="17.399999999999999" customHeight="1" x14ac:dyDescent="0.25">
      <c r="A27" s="12" t="s">
        <v>14</v>
      </c>
      <c r="B27" s="17">
        <v>37.299999999999997</v>
      </c>
      <c r="C27" s="18"/>
      <c r="D27" s="14"/>
      <c r="E27" s="14"/>
      <c r="F27" s="24"/>
      <c r="G27" s="20">
        <f t="shared" si="0"/>
        <v>-37.299999999999997</v>
      </c>
    </row>
    <row r="28" spans="1:7" ht="18.75" customHeight="1" x14ac:dyDescent="0.25">
      <c r="A28" s="12" t="s">
        <v>15</v>
      </c>
      <c r="B28" s="17">
        <v>659</v>
      </c>
      <c r="C28" s="18">
        <v>384.5</v>
      </c>
      <c r="D28" s="17">
        <v>339.5</v>
      </c>
      <c r="E28" s="17">
        <v>45</v>
      </c>
      <c r="F28" s="24">
        <f t="shared" si="2"/>
        <v>58.345978755690439</v>
      </c>
      <c r="G28" s="20">
        <f t="shared" si="0"/>
        <v>-274.5</v>
      </c>
    </row>
    <row r="29" spans="1:7" ht="33.75" customHeight="1" x14ac:dyDescent="0.25">
      <c r="A29" s="12" t="s">
        <v>16</v>
      </c>
      <c r="B29" s="17">
        <v>1771.7</v>
      </c>
      <c r="C29" s="18">
        <v>1805.1</v>
      </c>
      <c r="D29" s="14"/>
      <c r="E29" s="17">
        <v>1805.1</v>
      </c>
      <c r="F29" s="24">
        <f t="shared" si="2"/>
        <v>101.88519501044193</v>
      </c>
      <c r="G29" s="20">
        <f t="shared" si="0"/>
        <v>33.399999999999864</v>
      </c>
    </row>
    <row r="30" spans="1:7" ht="34.5" customHeight="1" x14ac:dyDescent="0.25">
      <c r="A30" s="12" t="s">
        <v>17</v>
      </c>
      <c r="B30" s="13">
        <v>551.29999999999995</v>
      </c>
      <c r="C30" s="10"/>
      <c r="D30" s="14"/>
      <c r="E30" s="14"/>
      <c r="F30" s="24"/>
      <c r="G30" s="20">
        <f t="shared" si="0"/>
        <v>-551.29999999999995</v>
      </c>
    </row>
    <row r="31" spans="1:7" ht="33" customHeight="1" x14ac:dyDescent="0.25">
      <c r="A31" s="12" t="s">
        <v>18</v>
      </c>
      <c r="B31" s="13">
        <v>1445.8</v>
      </c>
      <c r="C31" s="10">
        <v>607.79999999999995</v>
      </c>
      <c r="D31" s="14"/>
      <c r="E31" s="14">
        <v>607.79999999999995</v>
      </c>
      <c r="F31" s="24">
        <f t="shared" si="2"/>
        <v>42.039009544888643</v>
      </c>
      <c r="G31" s="20">
        <f t="shared" si="0"/>
        <v>-838</v>
      </c>
    </row>
    <row r="34" spans="3:3" x14ac:dyDescent="0.25">
      <c r="C34" s="4"/>
    </row>
    <row r="35" spans="3:3" x14ac:dyDescent="0.25">
      <c r="C35" s="5"/>
    </row>
    <row r="36" spans="3:3" x14ac:dyDescent="0.25">
      <c r="C36" s="5"/>
    </row>
  </sheetData>
  <mergeCells count="8">
    <mergeCell ref="F1:G1"/>
    <mergeCell ref="A2:G2"/>
    <mergeCell ref="A4:A5"/>
    <mergeCell ref="B4:B5"/>
    <mergeCell ref="C4:C5"/>
    <mergeCell ref="D4:E4"/>
    <mergeCell ref="F4:F5"/>
    <mergeCell ref="G4:G5"/>
  </mergeCells>
  <pageMargins left="0.82677165354330717" right="0" top="0.55118110236220474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10" zoomScaleNormal="100" workbookViewId="0">
      <selection activeCell="B18" sqref="B18"/>
    </sheetView>
  </sheetViews>
  <sheetFormatPr defaultColWidth="8.88671875" defaultRowHeight="13.2" x14ac:dyDescent="0.25"/>
  <cols>
    <col min="1" max="1" width="39.44140625" style="6" customWidth="1"/>
    <col min="2" max="2" width="14.33203125" style="1" customWidth="1"/>
    <col min="3" max="3" width="13.33203125" style="1" customWidth="1"/>
    <col min="4" max="4" width="9.88671875" style="2" customWidth="1"/>
    <col min="5" max="5" width="10" style="2" customWidth="1"/>
    <col min="6" max="6" width="9.44140625" style="26" customWidth="1"/>
    <col min="7" max="7" width="11.44140625" style="26" customWidth="1"/>
    <col min="8" max="8" width="12.6640625" style="3" customWidth="1"/>
    <col min="9" max="16384" width="8.88671875" style="3"/>
  </cols>
  <sheetData>
    <row r="1" spans="1:7" ht="22.95" customHeight="1" x14ac:dyDescent="0.3">
      <c r="F1" s="32" t="s">
        <v>3</v>
      </c>
      <c r="G1" s="33"/>
    </row>
    <row r="2" spans="1:7" ht="33.75" customHeight="1" x14ac:dyDescent="0.3">
      <c r="A2" s="34" t="s">
        <v>41</v>
      </c>
      <c r="B2" s="35"/>
      <c r="C2" s="35"/>
      <c r="D2" s="35"/>
      <c r="E2" s="35"/>
      <c r="F2" s="36"/>
      <c r="G2" s="36"/>
    </row>
    <row r="3" spans="1:7" s="1" customFormat="1" ht="15.6" x14ac:dyDescent="0.3">
      <c r="A3" s="6"/>
      <c r="D3" s="2"/>
      <c r="E3" s="2"/>
      <c r="F3" s="26"/>
      <c r="G3" s="27" t="s">
        <v>5</v>
      </c>
    </row>
    <row r="4" spans="1:7" ht="13.8" x14ac:dyDescent="0.25">
      <c r="A4" s="37"/>
      <c r="B4" s="39" t="s">
        <v>47</v>
      </c>
      <c r="C4" s="39" t="s">
        <v>29</v>
      </c>
      <c r="D4" s="41" t="s">
        <v>25</v>
      </c>
      <c r="E4" s="42"/>
      <c r="F4" s="43" t="s">
        <v>0</v>
      </c>
      <c r="G4" s="45" t="s">
        <v>4</v>
      </c>
    </row>
    <row r="5" spans="1:7" ht="96.75" customHeight="1" x14ac:dyDescent="0.25">
      <c r="A5" s="38"/>
      <c r="B5" s="40"/>
      <c r="C5" s="40"/>
      <c r="D5" s="7" t="s">
        <v>26</v>
      </c>
      <c r="E5" s="7" t="s">
        <v>27</v>
      </c>
      <c r="F5" s="44"/>
      <c r="G5" s="46"/>
    </row>
    <row r="6" spans="1:7" ht="18" customHeight="1" x14ac:dyDescent="0.25">
      <c r="A6" s="8" t="s">
        <v>1</v>
      </c>
      <c r="B6" s="9">
        <f>B9+B10+B11+B12+B13+B14+B15+B16+B17+B18+B19+B20+B21+B22+B23+B24+B25+B26+B27+B28+B29+B30+B31+B32</f>
        <v>66699.999999999985</v>
      </c>
      <c r="C6" s="9">
        <f>SUM(C7:C32)</f>
        <v>73031.099999999991</v>
      </c>
      <c r="D6" s="9">
        <f>SUM(D7:D32)</f>
        <v>44666.9</v>
      </c>
      <c r="E6" s="9">
        <f t="shared" ref="E6" si="0">E9+E10+E11+E12+E13+E14+E15+E16+E17+E18+E19+E20+E21+E22+E23+E24+E25+E26+E27+E28+E29+E30+E31+E32</f>
        <v>28364.2</v>
      </c>
      <c r="F6" s="28">
        <f>C6/B6*100</f>
        <v>109.49190404797602</v>
      </c>
      <c r="G6" s="19">
        <f>C6-B6</f>
        <v>6331.1000000000058</v>
      </c>
    </row>
    <row r="7" spans="1:7" ht="36.75" customHeight="1" x14ac:dyDescent="0.25">
      <c r="A7" s="12" t="s">
        <v>42</v>
      </c>
      <c r="B7" s="14"/>
      <c r="C7" s="9">
        <v>2</v>
      </c>
      <c r="D7" s="14">
        <v>2</v>
      </c>
      <c r="E7" s="14">
        <v>0</v>
      </c>
      <c r="F7" s="29"/>
      <c r="G7" s="20"/>
    </row>
    <row r="8" spans="1:7" ht="42.75" customHeight="1" x14ac:dyDescent="0.25">
      <c r="A8" s="12" t="s">
        <v>43</v>
      </c>
      <c r="B8" s="14"/>
      <c r="C8" s="9">
        <v>165.3</v>
      </c>
      <c r="D8" s="14">
        <v>165.3</v>
      </c>
      <c r="E8" s="14">
        <v>0</v>
      </c>
      <c r="F8" s="29"/>
      <c r="G8" s="20"/>
    </row>
    <row r="9" spans="1:7" ht="33" customHeight="1" x14ac:dyDescent="0.25">
      <c r="A9" s="12" t="s">
        <v>37</v>
      </c>
      <c r="B9" s="13">
        <v>13.1</v>
      </c>
      <c r="C9" s="10">
        <f>D9+E9</f>
        <v>0</v>
      </c>
      <c r="D9" s="14">
        <v>0</v>
      </c>
      <c r="E9" s="13">
        <v>0</v>
      </c>
      <c r="F9" s="29">
        <f>C9/B9*100</f>
        <v>0</v>
      </c>
      <c r="G9" s="20">
        <f t="shared" ref="G9:G32" si="1">C9-B9</f>
        <v>-13.1</v>
      </c>
    </row>
    <row r="10" spans="1:7" ht="18" customHeight="1" x14ac:dyDescent="0.25">
      <c r="A10" s="12" t="s">
        <v>30</v>
      </c>
      <c r="B10" s="13">
        <v>0</v>
      </c>
      <c r="C10" s="10">
        <f t="shared" ref="C10:C32" si="2">D10+E10</f>
        <v>16.600000000000001</v>
      </c>
      <c r="D10" s="14">
        <v>0</v>
      </c>
      <c r="E10" s="13">
        <v>16.600000000000001</v>
      </c>
      <c r="F10" s="29"/>
      <c r="G10" s="20">
        <f t="shared" si="1"/>
        <v>16.600000000000001</v>
      </c>
    </row>
    <row r="11" spans="1:7" ht="16.95" customHeight="1" x14ac:dyDescent="0.25">
      <c r="A11" s="12" t="s">
        <v>7</v>
      </c>
      <c r="B11" s="15">
        <v>8803.2000000000007</v>
      </c>
      <c r="C11" s="10">
        <f t="shared" si="2"/>
        <v>11725.699999999999</v>
      </c>
      <c r="D11" s="15">
        <v>10953.3</v>
      </c>
      <c r="E11" s="15">
        <v>772.4</v>
      </c>
      <c r="F11" s="29">
        <f t="shared" ref="F11" si="3">C11/B11*100</f>
        <v>133.19815521628499</v>
      </c>
      <c r="G11" s="20">
        <f t="shared" si="1"/>
        <v>2922.4999999999982</v>
      </c>
    </row>
    <row r="12" spans="1:7" ht="16.95" customHeight="1" x14ac:dyDescent="0.25">
      <c r="A12" s="12" t="s">
        <v>8</v>
      </c>
      <c r="B12" s="17">
        <v>1421.3</v>
      </c>
      <c r="C12" s="10">
        <f t="shared" si="2"/>
        <v>691.9</v>
      </c>
      <c r="D12" s="14"/>
      <c r="E12" s="17">
        <v>691.9</v>
      </c>
      <c r="F12" s="29">
        <f>C12/B12*100</f>
        <v>48.680785196650959</v>
      </c>
      <c r="G12" s="20">
        <f t="shared" si="1"/>
        <v>-729.4</v>
      </c>
    </row>
    <row r="13" spans="1:7" ht="18.75" customHeight="1" x14ac:dyDescent="0.25">
      <c r="A13" s="12" t="s">
        <v>20</v>
      </c>
      <c r="B13" s="17">
        <v>20848.599999999999</v>
      </c>
      <c r="C13" s="10">
        <f t="shared" si="2"/>
        <v>20670.2</v>
      </c>
      <c r="D13" s="14">
        <v>8037.1</v>
      </c>
      <c r="E13" s="17">
        <v>12633.1</v>
      </c>
      <c r="F13" s="29">
        <f t="shared" ref="F13:F32" si="4">C13/B13*100</f>
        <v>99.144307051792453</v>
      </c>
      <c r="G13" s="20">
        <f t="shared" si="1"/>
        <v>-178.39999999999782</v>
      </c>
    </row>
    <row r="14" spans="1:7" ht="33" customHeight="1" x14ac:dyDescent="0.25">
      <c r="A14" s="12" t="s">
        <v>34</v>
      </c>
      <c r="B14" s="17">
        <v>0</v>
      </c>
      <c r="C14" s="10">
        <f t="shared" si="2"/>
        <v>40.4</v>
      </c>
      <c r="D14" s="14">
        <v>0</v>
      </c>
      <c r="E14" s="17">
        <v>40.4</v>
      </c>
      <c r="F14" s="29"/>
      <c r="G14" s="20">
        <f t="shared" si="1"/>
        <v>40.4</v>
      </c>
    </row>
    <row r="15" spans="1:7" ht="21" customHeight="1" x14ac:dyDescent="0.25">
      <c r="A15" s="12" t="s">
        <v>21</v>
      </c>
      <c r="B15" s="17">
        <v>6896.7</v>
      </c>
      <c r="C15" s="10">
        <f t="shared" si="2"/>
        <v>8041.3</v>
      </c>
      <c r="D15" s="17">
        <v>0</v>
      </c>
      <c r="E15" s="17">
        <v>8041.3</v>
      </c>
      <c r="F15" s="29">
        <f t="shared" si="4"/>
        <v>116.59634317862167</v>
      </c>
      <c r="G15" s="20">
        <f t="shared" si="1"/>
        <v>1144.6000000000004</v>
      </c>
    </row>
    <row r="16" spans="1:7" ht="35.25" customHeight="1" x14ac:dyDescent="0.25">
      <c r="A16" s="12" t="s">
        <v>19</v>
      </c>
      <c r="B16" s="17">
        <v>10.9</v>
      </c>
      <c r="C16" s="10">
        <f t="shared" si="2"/>
        <v>1.1000000000000001</v>
      </c>
      <c r="D16" s="14">
        <v>0</v>
      </c>
      <c r="E16" s="17">
        <v>1.1000000000000001</v>
      </c>
      <c r="F16" s="29">
        <f>C16/B16*100</f>
        <v>10.091743119266056</v>
      </c>
      <c r="G16" s="20">
        <f t="shared" si="1"/>
        <v>-9.8000000000000007</v>
      </c>
    </row>
    <row r="17" spans="1:7" ht="18.75" customHeight="1" x14ac:dyDescent="0.25">
      <c r="A17" s="12" t="s">
        <v>9</v>
      </c>
      <c r="B17" s="17">
        <v>4197.2</v>
      </c>
      <c r="C17" s="10">
        <f t="shared" si="2"/>
        <v>4915.8999999999996</v>
      </c>
      <c r="D17" s="17">
        <v>4915.8999999999996</v>
      </c>
      <c r="E17" s="17">
        <v>0</v>
      </c>
      <c r="F17" s="29">
        <f>C17/B17*100</f>
        <v>117.12332030877728</v>
      </c>
      <c r="G17" s="20">
        <f t="shared" si="1"/>
        <v>718.69999999999982</v>
      </c>
    </row>
    <row r="18" spans="1:7" ht="13.8" x14ac:dyDescent="0.25">
      <c r="A18" s="12" t="s">
        <v>38</v>
      </c>
      <c r="B18" s="17">
        <v>0</v>
      </c>
      <c r="C18" s="10">
        <f t="shared" si="2"/>
        <v>1184.9000000000001</v>
      </c>
      <c r="D18" s="14">
        <v>0</v>
      </c>
      <c r="E18" s="17">
        <v>1184.9000000000001</v>
      </c>
      <c r="F18" s="29"/>
      <c r="G18" s="20">
        <f t="shared" si="1"/>
        <v>1184.9000000000001</v>
      </c>
    </row>
    <row r="19" spans="1:7" ht="13.8" x14ac:dyDescent="0.25">
      <c r="A19" s="12" t="s">
        <v>39</v>
      </c>
      <c r="B19" s="17">
        <v>0</v>
      </c>
      <c r="C19" s="10">
        <f t="shared" si="2"/>
        <v>3.1</v>
      </c>
      <c r="D19" s="14">
        <v>0</v>
      </c>
      <c r="E19" s="17">
        <v>3.1</v>
      </c>
      <c r="F19" s="29"/>
      <c r="G19" s="20">
        <f t="shared" si="1"/>
        <v>3.1</v>
      </c>
    </row>
    <row r="20" spans="1:7" ht="16.2" customHeight="1" x14ac:dyDescent="0.25">
      <c r="A20" s="12" t="s">
        <v>11</v>
      </c>
      <c r="B20" s="17">
        <v>0</v>
      </c>
      <c r="C20" s="10">
        <f t="shared" si="2"/>
        <v>190.8</v>
      </c>
      <c r="D20" s="14">
        <v>0</v>
      </c>
      <c r="E20" s="14">
        <v>190.8</v>
      </c>
      <c r="F20" s="29"/>
      <c r="G20" s="20">
        <f t="shared" si="1"/>
        <v>190.8</v>
      </c>
    </row>
    <row r="21" spans="1:7" ht="32.25" customHeight="1" x14ac:dyDescent="0.25">
      <c r="A21" s="12" t="s">
        <v>40</v>
      </c>
      <c r="B21" s="17">
        <v>0</v>
      </c>
      <c r="C21" s="10">
        <f t="shared" si="2"/>
        <v>35.200000000000003</v>
      </c>
      <c r="D21" s="14">
        <v>0</v>
      </c>
      <c r="E21" s="14">
        <v>35.200000000000003</v>
      </c>
      <c r="F21" s="29"/>
      <c r="G21" s="20">
        <f t="shared" ref="G21" si="5">C21-B21</f>
        <v>35.200000000000003</v>
      </c>
    </row>
    <row r="22" spans="1:7" ht="34.5" customHeight="1" x14ac:dyDescent="0.25">
      <c r="A22" s="12" t="s">
        <v>2</v>
      </c>
      <c r="B22" s="17">
        <v>54.6</v>
      </c>
      <c r="C22" s="10">
        <f t="shared" si="2"/>
        <v>1350.8</v>
      </c>
      <c r="D22" s="14">
        <v>1016</v>
      </c>
      <c r="E22" s="17">
        <v>334.8</v>
      </c>
      <c r="F22" s="29" t="s">
        <v>44</v>
      </c>
      <c r="G22" s="20">
        <f t="shared" si="1"/>
        <v>1296.2</v>
      </c>
    </row>
    <row r="23" spans="1:7" ht="31.2" customHeight="1" x14ac:dyDescent="0.25">
      <c r="A23" s="12" t="s">
        <v>23</v>
      </c>
      <c r="B23" s="17">
        <v>20767.2</v>
      </c>
      <c r="C23" s="10">
        <f t="shared" si="2"/>
        <v>18956.8</v>
      </c>
      <c r="D23" s="17">
        <v>18921.5</v>
      </c>
      <c r="E23" s="17">
        <v>35.299999999999997</v>
      </c>
      <c r="F23" s="29">
        <f t="shared" si="4"/>
        <v>91.28240687237566</v>
      </c>
      <c r="G23" s="20">
        <f t="shared" si="1"/>
        <v>-1810.4000000000015</v>
      </c>
    </row>
    <row r="24" spans="1:7" ht="31.95" customHeight="1" x14ac:dyDescent="0.25">
      <c r="A24" s="12" t="s">
        <v>12</v>
      </c>
      <c r="B24" s="17">
        <v>0</v>
      </c>
      <c r="C24" s="10">
        <f t="shared" si="2"/>
        <v>143.9</v>
      </c>
      <c r="D24" s="17">
        <v>0</v>
      </c>
      <c r="E24" s="17">
        <v>143.9</v>
      </c>
      <c r="F24" s="29"/>
      <c r="G24" s="20">
        <f t="shared" si="1"/>
        <v>143.9</v>
      </c>
    </row>
    <row r="25" spans="1:7" ht="31.2" customHeight="1" x14ac:dyDescent="0.25">
      <c r="A25" s="12" t="s">
        <v>13</v>
      </c>
      <c r="B25" s="17">
        <v>17.100000000000001</v>
      </c>
      <c r="C25" s="10">
        <f t="shared" si="2"/>
        <v>1120.5999999999999</v>
      </c>
      <c r="D25" s="14">
        <v>0</v>
      </c>
      <c r="E25" s="17">
        <v>1120.5999999999999</v>
      </c>
      <c r="F25" s="29" t="s">
        <v>45</v>
      </c>
      <c r="G25" s="20">
        <f t="shared" si="1"/>
        <v>1103.5</v>
      </c>
    </row>
    <row r="26" spans="1:7" ht="19.2" customHeight="1" x14ac:dyDescent="0.25">
      <c r="A26" s="12" t="s">
        <v>28</v>
      </c>
      <c r="B26" s="17">
        <v>5.5</v>
      </c>
      <c r="C26" s="10">
        <f t="shared" si="2"/>
        <v>140.4</v>
      </c>
      <c r="D26" s="17">
        <v>0</v>
      </c>
      <c r="E26" s="14">
        <v>140.4</v>
      </c>
      <c r="F26" s="29" t="s">
        <v>46</v>
      </c>
      <c r="G26" s="20">
        <f t="shared" si="1"/>
        <v>134.9</v>
      </c>
    </row>
    <row r="27" spans="1:7" ht="31.2" customHeight="1" x14ac:dyDescent="0.25">
      <c r="A27" s="12" t="s">
        <v>31</v>
      </c>
      <c r="B27" s="17">
        <v>0</v>
      </c>
      <c r="C27" s="10">
        <f t="shared" si="2"/>
        <v>17</v>
      </c>
      <c r="D27" s="17">
        <v>0</v>
      </c>
      <c r="E27" s="14">
        <v>17</v>
      </c>
      <c r="F27" s="29"/>
      <c r="G27" s="20">
        <f t="shared" si="1"/>
        <v>17</v>
      </c>
    </row>
    <row r="28" spans="1:7" ht="19.2" customHeight="1" x14ac:dyDescent="0.25">
      <c r="A28" s="12" t="s">
        <v>32</v>
      </c>
      <c r="B28" s="17">
        <v>0</v>
      </c>
      <c r="C28" s="10">
        <f t="shared" si="2"/>
        <v>48.4</v>
      </c>
      <c r="D28" s="17">
        <v>0</v>
      </c>
      <c r="E28" s="14">
        <v>48.4</v>
      </c>
      <c r="F28" s="29"/>
      <c r="G28" s="20">
        <f t="shared" si="1"/>
        <v>48.4</v>
      </c>
    </row>
    <row r="29" spans="1:7" ht="19.2" customHeight="1" x14ac:dyDescent="0.25">
      <c r="A29" s="12" t="s">
        <v>33</v>
      </c>
      <c r="B29" s="17">
        <v>0</v>
      </c>
      <c r="C29" s="10">
        <f t="shared" si="2"/>
        <v>17.600000000000001</v>
      </c>
      <c r="D29" s="17">
        <v>0</v>
      </c>
      <c r="E29" s="14">
        <v>17.600000000000001</v>
      </c>
      <c r="F29" s="29"/>
      <c r="G29" s="20">
        <f t="shared" si="1"/>
        <v>17.600000000000001</v>
      </c>
    </row>
    <row r="30" spans="1:7" ht="18.75" customHeight="1" x14ac:dyDescent="0.25">
      <c r="A30" s="12" t="s">
        <v>15</v>
      </c>
      <c r="B30" s="17">
        <v>576.9</v>
      </c>
      <c r="C30" s="10">
        <f t="shared" si="2"/>
        <v>679.69999999999993</v>
      </c>
      <c r="D30" s="17">
        <v>655.8</v>
      </c>
      <c r="E30" s="17">
        <v>23.9</v>
      </c>
      <c r="F30" s="29">
        <f t="shared" si="4"/>
        <v>117.81937944184433</v>
      </c>
      <c r="G30" s="20">
        <f t="shared" si="1"/>
        <v>102.79999999999995</v>
      </c>
    </row>
    <row r="31" spans="1:7" ht="33.75" customHeight="1" x14ac:dyDescent="0.25">
      <c r="A31" s="12" t="s">
        <v>16</v>
      </c>
      <c r="B31" s="17">
        <v>2395.5</v>
      </c>
      <c r="C31" s="10">
        <f t="shared" si="2"/>
        <v>2638.2</v>
      </c>
      <c r="D31" s="14">
        <v>0</v>
      </c>
      <c r="E31" s="17">
        <v>2638.2</v>
      </c>
      <c r="F31" s="29">
        <f t="shared" si="4"/>
        <v>110.13149655604258</v>
      </c>
      <c r="G31" s="20">
        <f t="shared" si="1"/>
        <v>242.69999999999982</v>
      </c>
    </row>
    <row r="32" spans="1:7" ht="33" customHeight="1" x14ac:dyDescent="0.25">
      <c r="A32" s="12" t="s">
        <v>18</v>
      </c>
      <c r="B32" s="13">
        <v>692.2</v>
      </c>
      <c r="C32" s="10">
        <f t="shared" si="2"/>
        <v>233.3</v>
      </c>
      <c r="D32" s="14">
        <v>0</v>
      </c>
      <c r="E32" s="14">
        <v>233.3</v>
      </c>
      <c r="F32" s="29">
        <f t="shared" si="4"/>
        <v>33.704131753828371</v>
      </c>
      <c r="G32" s="20">
        <f t="shared" si="1"/>
        <v>-458.90000000000003</v>
      </c>
    </row>
    <row r="35" spans="3:3" x14ac:dyDescent="0.25">
      <c r="C35" s="4"/>
    </row>
    <row r="36" spans="3:3" x14ac:dyDescent="0.25">
      <c r="C36" s="5"/>
    </row>
    <row r="37" spans="3:3" x14ac:dyDescent="0.25">
      <c r="C37" s="5"/>
    </row>
  </sheetData>
  <mergeCells count="8">
    <mergeCell ref="F1:G1"/>
    <mergeCell ref="A2:G2"/>
    <mergeCell ref="C4:C5"/>
    <mergeCell ref="B4:B5"/>
    <mergeCell ref="A4:A5"/>
    <mergeCell ref="D4:E4"/>
    <mergeCell ref="F4:F5"/>
    <mergeCell ref="G4:G5"/>
  </mergeCells>
  <pageMargins left="0.82677165354330717" right="0" top="0.55118110236220474" bottom="0.74803149606299213" header="0.31496062992125984" footer="0.31496062992125984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плат услуги 2018</vt:lpstr>
      <vt:lpstr>плат услуги 2016</vt:lpstr>
      <vt:lpstr>плат услуги 2017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Вторушин Геннадий Алексеевич</dc:creator>
  <cp:lastModifiedBy>Вторушин Геннадий Алексеевич</cp:lastModifiedBy>
  <cp:lastPrinted>2019-04-30T06:39:21Z</cp:lastPrinted>
  <dcterms:created xsi:type="dcterms:W3CDTF">2015-05-08T05:28:31Z</dcterms:created>
  <dcterms:modified xsi:type="dcterms:W3CDTF">2019-07-12T04:49:14Z</dcterms:modified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