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КСП ТО\Итоги работы по по плану\Плановые КМ и ЭАМ\19. 2020 год\Внешняя проверка бюджета 2019\"/>
    </mc:Choice>
  </mc:AlternateContent>
  <bookViews>
    <workbookView xWindow="0" yWindow="45" windowWidth="22980" windowHeight="9555"/>
  </bookViews>
  <sheets>
    <sheet name="плат услуги 2019" sheetId="5" r:id="rId1"/>
  </sheets>
  <calcPr calcId="152511"/>
</workbook>
</file>

<file path=xl/calcChain.xml><?xml version="1.0" encoding="utf-8"?>
<calcChain xmlns="http://schemas.openxmlformats.org/spreadsheetml/2006/main">
  <c r="E6" i="5" l="1"/>
  <c r="D6" i="5"/>
  <c r="C8" i="5"/>
  <c r="C9" i="5"/>
  <c r="G9" i="5" s="1"/>
  <c r="C10" i="5"/>
  <c r="G10" i="5" s="1"/>
  <c r="C11" i="5"/>
  <c r="G11" i="5" s="1"/>
  <c r="C12" i="5"/>
  <c r="G12" i="5" s="1"/>
  <c r="C13" i="5"/>
  <c r="G13" i="5" s="1"/>
  <c r="C14" i="5"/>
  <c r="G14" i="5" s="1"/>
  <c r="C15" i="5"/>
  <c r="F15" i="5" s="1"/>
  <c r="C16" i="5"/>
  <c r="G16" i="5" s="1"/>
  <c r="C17" i="5"/>
  <c r="F17" i="5" s="1"/>
  <c r="C18" i="5"/>
  <c r="G18" i="5" s="1"/>
  <c r="C19" i="5"/>
  <c r="F19" i="5" s="1"/>
  <c r="C20" i="5"/>
  <c r="G20" i="5" s="1"/>
  <c r="C21" i="5"/>
  <c r="G21" i="5" s="1"/>
  <c r="C22" i="5"/>
  <c r="G22" i="5" s="1"/>
  <c r="C23" i="5"/>
  <c r="G23" i="5" s="1"/>
  <c r="C24" i="5"/>
  <c r="G24" i="5" s="1"/>
  <c r="C25" i="5"/>
  <c r="G25" i="5" s="1"/>
  <c r="C26" i="5"/>
  <c r="G26" i="5" s="1"/>
  <c r="C27" i="5"/>
  <c r="F27" i="5" s="1"/>
  <c r="C28" i="5"/>
  <c r="G28" i="5" s="1"/>
  <c r="C29" i="5"/>
  <c r="G29" i="5" s="1"/>
  <c r="C30" i="5"/>
  <c r="G30" i="5" s="1"/>
  <c r="C31" i="5"/>
  <c r="G31" i="5" s="1"/>
  <c r="C32" i="5"/>
  <c r="G32" i="5" s="1"/>
  <c r="C33" i="5"/>
  <c r="G33" i="5" s="1"/>
  <c r="C7" i="5"/>
  <c r="F33" i="5" l="1"/>
  <c r="F31" i="5"/>
  <c r="F29" i="5"/>
  <c r="F26" i="5"/>
  <c r="F23" i="5"/>
  <c r="F21" i="5"/>
  <c r="F18" i="5"/>
  <c r="F16" i="5"/>
  <c r="F14" i="5"/>
  <c r="F10" i="5"/>
  <c r="G27" i="5"/>
  <c r="G19" i="5"/>
  <c r="G17" i="5"/>
  <c r="G15" i="5"/>
  <c r="F32" i="5"/>
  <c r="F30" i="5"/>
  <c r="F24" i="5"/>
  <c r="F22" i="5"/>
  <c r="F12" i="5"/>
  <c r="C6" i="5"/>
  <c r="F6" i="5" s="1"/>
  <c r="G6" i="5" l="1"/>
</calcChain>
</file>

<file path=xl/sharedStrings.xml><?xml version="1.0" encoding="utf-8"?>
<sst xmlns="http://schemas.openxmlformats.org/spreadsheetml/2006/main" count="40" uniqueCount="40">
  <si>
    <t>% исполнения</t>
  </si>
  <si>
    <t>Итого:</t>
  </si>
  <si>
    <t>отклонение, +/-</t>
  </si>
  <si>
    <t>тыс.руб.</t>
  </si>
  <si>
    <t>Администрация ТО</t>
  </si>
  <si>
    <t>Департамент финансов</t>
  </si>
  <si>
    <t>Департамент профессионального образования</t>
  </si>
  <si>
    <t xml:space="preserve">Департамент транспорта, дорожной деятельности и связи
</t>
  </si>
  <si>
    <t>Комитет по обеспечению деятельности мировых судей</t>
  </si>
  <si>
    <t>Департамент лесного хозяйства</t>
  </si>
  <si>
    <t>Департамент труда и занятости населения</t>
  </si>
  <si>
    <t>Департамент по вопросам семьи и детей</t>
  </si>
  <si>
    <t>Департамент соц. защиты населения</t>
  </si>
  <si>
    <t>Департамент здравоохранения</t>
  </si>
  <si>
    <t>Департамент архитектуры и строительства</t>
  </si>
  <si>
    <t>доходы</t>
  </si>
  <si>
    <t>от оказания платных услуг (работ)</t>
  </si>
  <si>
    <t>от компенсации затрат государства</t>
  </si>
  <si>
    <t>Департамент государственного заказа</t>
  </si>
  <si>
    <t>Кассовое исполнение по приложению 1 к законопроекту всего, в т.ч.</t>
  </si>
  <si>
    <t>Законодательная Дума ТО</t>
  </si>
  <si>
    <t>Уполномоченный по правам ребенка</t>
  </si>
  <si>
    <t>Департамент природных ресурсов и охраны окруж-ей среды</t>
  </si>
  <si>
    <t>Департамент по социально-экономическому развитию села</t>
  </si>
  <si>
    <t>Департамент по управлению государственной собственностью ТО</t>
  </si>
  <si>
    <t>Департамент общего образования</t>
  </si>
  <si>
    <t>Департамент тарифного регулирования</t>
  </si>
  <si>
    <t>Управление Федеральной налоговой службы  России по Томской области</t>
  </si>
  <si>
    <t>Управление Федеральной  службы государственной регистрации, кадастра и картографии  по Томской области</t>
  </si>
  <si>
    <t>План (форма №0503127)</t>
  </si>
  <si>
    <t>Контрольно-счетная палата ТО</t>
  </si>
  <si>
    <t>* - данные "АЦК-Финансы"</t>
  </si>
  <si>
    <t>Департамент ветеринарии</t>
  </si>
  <si>
    <t>Анализ исполнения доходов от оказания платных услуг (работ) и компенсации затрат государства в разрезе главных администраторов за 2019 год</t>
  </si>
  <si>
    <t xml:space="preserve">Департамент по культуре </t>
  </si>
  <si>
    <t xml:space="preserve">Департамент по молод. политике, физкической культуре и спорту
</t>
  </si>
  <si>
    <t>Департамент защиты населения и территорий</t>
  </si>
  <si>
    <t>Избирательная комиссия</t>
  </si>
  <si>
    <t>632,7*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</si>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</sst>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0" fontId="3" fillId="0" borderId="0" xfId="0" applyFont="1"/>
    <xf numFmtId="164" fontId="2" fillId="0" borderId="0" xfId="0" applyNumberFormat="1" applyFont="1" applyFill="1"/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 wrapText="1"/>
    </xf>
    <xf numFmtId="164" fontId="5" fillId="0" borderId="3" xfId="0" applyNumberFormat="1" applyFont="1" applyFill="1" applyBorder="1" applyAlignment="1">
      <alignment horizontal="right" vertical="top"/>
    </xf>
    <xf numFmtId="164" fontId="5" fillId="0" borderId="1" xfId="1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horizontal="right" vertical="top"/>
    </xf>
    <xf numFmtId="0" fontId="3" fillId="2" borderId="0" xfId="0" applyFont="1" applyFill="1"/>
    <xf numFmtId="165" fontId="3" fillId="0" borderId="0" xfId="0" applyNumberFormat="1" applyFont="1"/>
    <xf numFmtId="0" fontId="5" fillId="3" borderId="1" xfId="0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right" vertical="top"/>
    </xf>
    <xf numFmtId="0" fontId="3" fillId="4" borderId="0" xfId="0" applyFont="1" applyFill="1"/>
    <xf numFmtId="3" fontId="5" fillId="4" borderId="1" xfId="0" applyNumberFormat="1" applyFont="1" applyFill="1" applyBorder="1" applyAlignment="1">
      <alignment horizontal="right" vertical="top"/>
    </xf>
    <xf numFmtId="0" fontId="4" fillId="2" borderId="0" xfId="0" applyFont="1" applyFill="1"/>
    <xf numFmtId="0" fontId="8" fillId="3" borderId="0" xfId="0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/>
    </xf>
    <xf numFmtId="0" fontId="6" fillId="4" borderId="1" xfId="0" applyFont="1" applyFill="1" applyBorder="1" applyAlignment="1"/>
    <xf numFmtId="0" fontId="5" fillId="2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Normal="100" workbookViewId="0">
      <selection activeCell="I3" sqref="I3"/>
    </sheetView>
  </sheetViews>
  <sheetFormatPr defaultColWidth="8.85546875" defaultRowHeight="12.75" x14ac:dyDescent="0.2"/>
  <cols>
    <col min="1" max="1" width="42.85546875" style="6" customWidth="1"/>
    <col min="2" max="2" width="12.140625" style="1" customWidth="1"/>
    <col min="3" max="3" width="12" style="1" customWidth="1"/>
    <col min="4" max="4" width="9.85546875" style="2" customWidth="1"/>
    <col min="5" max="5" width="12" style="2" customWidth="1"/>
    <col min="6" max="6" width="10.7109375" style="20" customWidth="1"/>
    <col min="7" max="7" width="11.28515625" style="16" customWidth="1"/>
    <col min="8" max="8" width="12.7109375" style="3" customWidth="1"/>
    <col min="9" max="16384" width="8.85546875" style="3"/>
  </cols>
  <sheetData>
    <row r="1" spans="1:8" ht="16.5" x14ac:dyDescent="0.25">
      <c r="F1" s="23" t="s">
        <v>39</v>
      </c>
      <c r="G1" s="24"/>
    </row>
    <row r="2" spans="1:8" ht="33.75" customHeight="1" x14ac:dyDescent="0.25">
      <c r="A2" s="25" t="s">
        <v>33</v>
      </c>
      <c r="B2" s="26"/>
      <c r="C2" s="26"/>
      <c r="D2" s="26"/>
      <c r="E2" s="26"/>
      <c r="F2" s="27"/>
      <c r="G2" s="27"/>
    </row>
    <row r="3" spans="1:8" s="1" customFormat="1" ht="15.75" x14ac:dyDescent="0.25">
      <c r="A3" s="6"/>
      <c r="D3" s="2"/>
      <c r="E3" s="2"/>
      <c r="F3" s="20"/>
      <c r="G3" s="22" t="s">
        <v>3</v>
      </c>
    </row>
    <row r="4" spans="1:8" ht="15" customHeight="1" x14ac:dyDescent="0.2">
      <c r="A4" s="28"/>
      <c r="B4" s="30" t="s">
        <v>29</v>
      </c>
      <c r="C4" s="30" t="s">
        <v>19</v>
      </c>
      <c r="D4" s="32" t="s">
        <v>15</v>
      </c>
      <c r="E4" s="33"/>
      <c r="F4" s="34" t="s">
        <v>0</v>
      </c>
      <c r="G4" s="36" t="s">
        <v>2</v>
      </c>
    </row>
    <row r="5" spans="1:8" ht="118.5" customHeight="1" x14ac:dyDescent="0.2">
      <c r="A5" s="29"/>
      <c r="B5" s="31"/>
      <c r="C5" s="31"/>
      <c r="D5" s="7" t="s">
        <v>16</v>
      </c>
      <c r="E5" s="7" t="s">
        <v>17</v>
      </c>
      <c r="F5" s="35"/>
      <c r="G5" s="37"/>
    </row>
    <row r="6" spans="1:8" ht="15" x14ac:dyDescent="0.2">
      <c r="A6" s="8" t="s">
        <v>1</v>
      </c>
      <c r="B6" s="9">
        <v>76668.5</v>
      </c>
      <c r="C6" s="9">
        <f>SUM(C7:C33)</f>
        <v>109463.91000000002</v>
      </c>
      <c r="D6" s="9">
        <f>SUM(D7:D33)</f>
        <v>66887.900000000009</v>
      </c>
      <c r="E6" s="9">
        <f>SUM(E7:E33)</f>
        <v>42576.009999999995</v>
      </c>
      <c r="F6" s="21">
        <f>C6/B6*100</f>
        <v>142.77559884437548</v>
      </c>
      <c r="G6" s="15">
        <f>C6-B6</f>
        <v>32795.410000000018</v>
      </c>
      <c r="H6" s="17"/>
    </row>
    <row r="7" spans="1:8" ht="30" x14ac:dyDescent="0.2">
      <c r="A7" s="10" t="s">
        <v>27</v>
      </c>
      <c r="B7" s="12"/>
      <c r="C7" s="9">
        <f>D7+E7</f>
        <v>9</v>
      </c>
      <c r="D7" s="12">
        <v>9</v>
      </c>
      <c r="E7" s="12"/>
      <c r="F7" s="21"/>
      <c r="G7" s="15"/>
      <c r="H7" s="17"/>
    </row>
    <row r="8" spans="1:8" ht="45" x14ac:dyDescent="0.2">
      <c r="A8" s="10" t="s">
        <v>28</v>
      </c>
      <c r="B8" s="12" t="s">
        <v>38</v>
      </c>
      <c r="C8" s="9">
        <f t="shared" ref="C8:C33" si="0">D8+E8</f>
        <v>318.39999999999998</v>
      </c>
      <c r="D8" s="12">
        <v>318.39999999999998</v>
      </c>
      <c r="E8" s="12"/>
      <c r="F8" s="21"/>
      <c r="G8" s="15"/>
      <c r="H8" s="17"/>
    </row>
    <row r="9" spans="1:8" ht="30" x14ac:dyDescent="0.2">
      <c r="A9" s="10" t="s">
        <v>24</v>
      </c>
      <c r="B9" s="11">
        <v>0</v>
      </c>
      <c r="C9" s="9">
        <f t="shared" si="0"/>
        <v>7.4</v>
      </c>
      <c r="D9" s="12"/>
      <c r="E9" s="11">
        <v>7.4</v>
      </c>
      <c r="F9" s="21"/>
      <c r="G9" s="15">
        <f t="shared" ref="G9:G33" si="1">C9-B9</f>
        <v>7.4</v>
      </c>
      <c r="H9" s="17"/>
    </row>
    <row r="10" spans="1:8" ht="15" x14ac:dyDescent="0.2">
      <c r="A10" s="10" t="s">
        <v>20</v>
      </c>
      <c r="B10" s="11">
        <v>74.7</v>
      </c>
      <c r="C10" s="9">
        <f t="shared" si="0"/>
        <v>97.2</v>
      </c>
      <c r="D10" s="12"/>
      <c r="E10" s="11">
        <v>97.2</v>
      </c>
      <c r="F10" s="21">
        <f>C10/B10*100</f>
        <v>130.12048192771084</v>
      </c>
      <c r="G10" s="15">
        <f t="shared" si="1"/>
        <v>22.5</v>
      </c>
      <c r="H10" s="17"/>
    </row>
    <row r="11" spans="1:8" ht="15" x14ac:dyDescent="0.2">
      <c r="A11" s="10" t="s">
        <v>30</v>
      </c>
      <c r="B11" s="19"/>
      <c r="C11" s="9">
        <f t="shared" si="0"/>
        <v>46.9</v>
      </c>
      <c r="D11" s="12"/>
      <c r="E11" s="11">
        <v>46.9</v>
      </c>
      <c r="F11" s="21"/>
      <c r="G11" s="15">
        <f t="shared" si="1"/>
        <v>46.9</v>
      </c>
      <c r="H11" s="17"/>
    </row>
    <row r="12" spans="1:8" ht="15" x14ac:dyDescent="0.2">
      <c r="A12" s="18" t="s">
        <v>4</v>
      </c>
      <c r="B12" s="13">
        <v>14880</v>
      </c>
      <c r="C12" s="9">
        <f t="shared" si="0"/>
        <v>17829.5</v>
      </c>
      <c r="D12" s="13">
        <v>17083</v>
      </c>
      <c r="E12" s="13">
        <v>746.5</v>
      </c>
      <c r="F12" s="21">
        <f>C12/B12*100</f>
        <v>119.82190860215054</v>
      </c>
      <c r="G12" s="15">
        <f t="shared" si="1"/>
        <v>2949.5</v>
      </c>
      <c r="H12" s="17"/>
    </row>
    <row r="13" spans="1:8" ht="15" x14ac:dyDescent="0.2">
      <c r="A13" s="18" t="s">
        <v>5</v>
      </c>
      <c r="B13" s="14">
        <v>0</v>
      </c>
      <c r="C13" s="9">
        <f t="shared" si="0"/>
        <v>93.01</v>
      </c>
      <c r="D13" s="12"/>
      <c r="E13" s="14">
        <v>93.01</v>
      </c>
      <c r="F13" s="21"/>
      <c r="G13" s="15">
        <f t="shared" si="1"/>
        <v>93.01</v>
      </c>
      <c r="H13" s="17"/>
    </row>
    <row r="14" spans="1:8" ht="15" x14ac:dyDescent="0.2">
      <c r="A14" s="18" t="s">
        <v>12</v>
      </c>
      <c r="B14" s="14">
        <v>26382.3</v>
      </c>
      <c r="C14" s="9">
        <f t="shared" si="0"/>
        <v>32854.899999999994</v>
      </c>
      <c r="D14" s="12">
        <v>17340.099999999999</v>
      </c>
      <c r="E14" s="14">
        <v>15514.8</v>
      </c>
      <c r="F14" s="21">
        <f t="shared" ref="F14:F19" si="2">C14/B14*100</f>
        <v>124.53387308915444</v>
      </c>
      <c r="G14" s="15">
        <f t="shared" si="1"/>
        <v>6472.5999999999949</v>
      </c>
      <c r="H14" s="17"/>
    </row>
    <row r="15" spans="1:8" ht="30" x14ac:dyDescent="0.2">
      <c r="A15" s="18" t="s">
        <v>22</v>
      </c>
      <c r="B15" s="14">
        <v>21.2</v>
      </c>
      <c r="C15" s="9">
        <f t="shared" si="0"/>
        <v>0</v>
      </c>
      <c r="D15" s="12"/>
      <c r="E15" s="14"/>
      <c r="F15" s="21">
        <f t="shared" si="2"/>
        <v>0</v>
      </c>
      <c r="G15" s="15">
        <f t="shared" si="1"/>
        <v>-21.2</v>
      </c>
      <c r="H15" s="17"/>
    </row>
    <row r="16" spans="1:8" ht="15" x14ac:dyDescent="0.2">
      <c r="A16" s="18" t="s">
        <v>13</v>
      </c>
      <c r="B16" s="14">
        <v>5952.4</v>
      </c>
      <c r="C16" s="9">
        <f t="shared" si="0"/>
        <v>19305.400000000001</v>
      </c>
      <c r="D16" s="14"/>
      <c r="E16" s="14">
        <v>19305.400000000001</v>
      </c>
      <c r="F16" s="21">
        <f t="shared" si="2"/>
        <v>324.32968214501716</v>
      </c>
      <c r="G16" s="15">
        <f t="shared" si="1"/>
        <v>13353.000000000002</v>
      </c>
      <c r="H16" s="17"/>
    </row>
    <row r="17" spans="1:8" ht="33" customHeight="1" x14ac:dyDescent="0.2">
      <c r="A17" s="18" t="s">
        <v>35</v>
      </c>
      <c r="B17" s="14">
        <v>3</v>
      </c>
      <c r="C17" s="9">
        <f t="shared" si="0"/>
        <v>22.5</v>
      </c>
      <c r="D17" s="12"/>
      <c r="E17" s="14">
        <v>22.5</v>
      </c>
      <c r="F17" s="21">
        <f t="shared" si="2"/>
        <v>750</v>
      </c>
      <c r="G17" s="15">
        <f t="shared" si="1"/>
        <v>19.5</v>
      </c>
      <c r="H17" s="17"/>
    </row>
    <row r="18" spans="1:8" ht="15" x14ac:dyDescent="0.2">
      <c r="A18" s="18" t="s">
        <v>34</v>
      </c>
      <c r="B18" s="14">
        <v>4414.1000000000004</v>
      </c>
      <c r="C18" s="9">
        <f t="shared" si="0"/>
        <v>4824.3</v>
      </c>
      <c r="D18" s="11">
        <v>4824.3</v>
      </c>
      <c r="E18" s="14"/>
      <c r="F18" s="21">
        <f t="shared" si="2"/>
        <v>109.2929475997372</v>
      </c>
      <c r="G18" s="15">
        <f t="shared" si="1"/>
        <v>410.19999999999982</v>
      </c>
      <c r="H18" s="17"/>
    </row>
    <row r="19" spans="1:8" ht="15" x14ac:dyDescent="0.2">
      <c r="A19" s="18" t="s">
        <v>25</v>
      </c>
      <c r="B19" s="14">
        <v>2</v>
      </c>
      <c r="C19" s="9">
        <f t="shared" si="0"/>
        <v>26.1</v>
      </c>
      <c r="D19" s="12"/>
      <c r="E19" s="14">
        <v>26.1</v>
      </c>
      <c r="F19" s="21">
        <f t="shared" si="2"/>
        <v>1305</v>
      </c>
      <c r="G19" s="15">
        <f t="shared" si="1"/>
        <v>24.1</v>
      </c>
      <c r="H19" s="17"/>
    </row>
    <row r="20" spans="1:8" ht="35.25" customHeight="1" x14ac:dyDescent="0.2">
      <c r="A20" s="18" t="s">
        <v>23</v>
      </c>
      <c r="B20" s="14">
        <v>0</v>
      </c>
      <c r="C20" s="9">
        <f t="shared" si="0"/>
        <v>16.3</v>
      </c>
      <c r="D20" s="12"/>
      <c r="E20" s="14">
        <v>16.3</v>
      </c>
      <c r="F20" s="21"/>
      <c r="G20" s="15">
        <f t="shared" si="1"/>
        <v>16.3</v>
      </c>
      <c r="H20" s="17"/>
    </row>
    <row r="21" spans="1:8" ht="15" x14ac:dyDescent="0.2">
      <c r="A21" s="18" t="s">
        <v>32</v>
      </c>
      <c r="B21" s="14">
        <v>17.7</v>
      </c>
      <c r="C21" s="9">
        <f t="shared" si="0"/>
        <v>6.2</v>
      </c>
      <c r="D21" s="12"/>
      <c r="E21" s="12">
        <v>6.2</v>
      </c>
      <c r="F21" s="21">
        <f>C21/B21*100</f>
        <v>35.028248587570623</v>
      </c>
      <c r="G21" s="15">
        <f t="shared" si="1"/>
        <v>-11.5</v>
      </c>
      <c r="H21" s="17"/>
    </row>
    <row r="22" spans="1:8" ht="15" x14ac:dyDescent="0.2">
      <c r="A22" s="18" t="s">
        <v>14</v>
      </c>
      <c r="B22" s="14">
        <v>19540.7</v>
      </c>
      <c r="C22" s="9">
        <f t="shared" si="0"/>
        <v>25074.1</v>
      </c>
      <c r="D22" s="14">
        <v>24911.3</v>
      </c>
      <c r="E22" s="14">
        <v>162.80000000000001</v>
      </c>
      <c r="F22" s="21">
        <f>C22/B22*100</f>
        <v>128.31730695420327</v>
      </c>
      <c r="G22" s="15">
        <f t="shared" si="1"/>
        <v>5533.3999999999978</v>
      </c>
      <c r="H22" s="17"/>
    </row>
    <row r="23" spans="1:8" ht="30.75" customHeight="1" x14ac:dyDescent="0.2">
      <c r="A23" s="10" t="s">
        <v>7</v>
      </c>
      <c r="B23" s="14">
        <v>5.0999999999999996</v>
      </c>
      <c r="C23" s="9">
        <f t="shared" si="0"/>
        <v>0</v>
      </c>
      <c r="D23" s="14"/>
      <c r="E23" s="14"/>
      <c r="F23" s="21">
        <f>C23/B23*100</f>
        <v>0</v>
      </c>
      <c r="G23" s="15">
        <f t="shared" si="1"/>
        <v>-5.0999999999999996</v>
      </c>
      <c r="H23" s="17"/>
    </row>
    <row r="24" spans="1:8" ht="30" x14ac:dyDescent="0.2">
      <c r="A24" s="10" t="s">
        <v>8</v>
      </c>
      <c r="B24" s="14">
        <v>9.3000000000000007</v>
      </c>
      <c r="C24" s="9">
        <f t="shared" si="0"/>
        <v>293.60000000000002</v>
      </c>
      <c r="D24" s="12"/>
      <c r="E24" s="14">
        <v>293.60000000000002</v>
      </c>
      <c r="F24" s="21">
        <f>C24/B24*100</f>
        <v>3156.989247311828</v>
      </c>
      <c r="G24" s="15">
        <f t="shared" si="1"/>
        <v>284.3</v>
      </c>
      <c r="H24" s="17"/>
    </row>
    <row r="25" spans="1:8" ht="15" x14ac:dyDescent="0.2">
      <c r="A25" s="10" t="s">
        <v>26</v>
      </c>
      <c r="B25" s="14">
        <v>0</v>
      </c>
      <c r="C25" s="9">
        <f t="shared" si="0"/>
        <v>39.6</v>
      </c>
      <c r="D25" s="12"/>
      <c r="E25" s="14">
        <v>39.6</v>
      </c>
      <c r="F25" s="21"/>
      <c r="G25" s="15">
        <f t="shared" si="1"/>
        <v>39.6</v>
      </c>
      <c r="H25" s="17"/>
    </row>
    <row r="26" spans="1:8" ht="15" x14ac:dyDescent="0.2">
      <c r="A26" s="10" t="s">
        <v>18</v>
      </c>
      <c r="B26" s="14">
        <v>27.7</v>
      </c>
      <c r="C26" s="9">
        <f t="shared" si="0"/>
        <v>3.2</v>
      </c>
      <c r="D26" s="14"/>
      <c r="E26" s="12">
        <v>3.2</v>
      </c>
      <c r="F26" s="21">
        <f>C26/B26*100</f>
        <v>11.552346570397113</v>
      </c>
      <c r="G26" s="15">
        <f t="shared" si="1"/>
        <v>-24.5</v>
      </c>
      <c r="H26" s="17"/>
    </row>
    <row r="27" spans="1:8" ht="15" x14ac:dyDescent="0.2">
      <c r="A27" s="10" t="s">
        <v>21</v>
      </c>
      <c r="B27" s="14">
        <v>1.6</v>
      </c>
      <c r="C27" s="9">
        <f t="shared" si="0"/>
        <v>0</v>
      </c>
      <c r="D27" s="14"/>
      <c r="E27" s="12"/>
      <c r="F27" s="21">
        <f>C27/B27*100</f>
        <v>0</v>
      </c>
      <c r="G27" s="15">
        <f t="shared" si="1"/>
        <v>-1.6</v>
      </c>
      <c r="H27" s="17"/>
    </row>
    <row r="28" spans="1:8" ht="15" x14ac:dyDescent="0.2">
      <c r="A28" s="10" t="s">
        <v>37</v>
      </c>
      <c r="B28" s="14">
        <v>0</v>
      </c>
      <c r="C28" s="9">
        <f t="shared" si="0"/>
        <v>0.3</v>
      </c>
      <c r="D28" s="14"/>
      <c r="E28" s="12">
        <v>0.3</v>
      </c>
      <c r="F28" s="21"/>
      <c r="G28" s="15">
        <f t="shared" si="1"/>
        <v>0.3</v>
      </c>
      <c r="H28" s="17"/>
    </row>
    <row r="29" spans="1:8" ht="15" x14ac:dyDescent="0.2">
      <c r="A29" s="10" t="s">
        <v>9</v>
      </c>
      <c r="B29" s="14">
        <v>629.20000000000005</v>
      </c>
      <c r="C29" s="9">
        <f t="shared" si="0"/>
        <v>1070.8</v>
      </c>
      <c r="D29" s="14">
        <v>1068.5999999999999</v>
      </c>
      <c r="E29" s="14">
        <v>2.2000000000000002</v>
      </c>
      <c r="F29" s="21">
        <f>C29/B29*100</f>
        <v>170.184361093452</v>
      </c>
      <c r="G29" s="15">
        <f t="shared" si="1"/>
        <v>441.59999999999991</v>
      </c>
      <c r="H29" s="17"/>
    </row>
    <row r="30" spans="1:8" ht="15" x14ac:dyDescent="0.2">
      <c r="A30" s="10" t="s">
        <v>10</v>
      </c>
      <c r="B30" s="14">
        <v>2116.4</v>
      </c>
      <c r="C30" s="9">
        <f t="shared" si="0"/>
        <v>2656.6</v>
      </c>
      <c r="D30" s="12"/>
      <c r="E30" s="14">
        <v>2656.6</v>
      </c>
      <c r="F30" s="21">
        <f>C30/B30*100</f>
        <v>125.52447552447552</v>
      </c>
      <c r="G30" s="15">
        <f t="shared" si="1"/>
        <v>540.19999999999982</v>
      </c>
      <c r="H30" s="17"/>
    </row>
    <row r="31" spans="1:8" ht="15" x14ac:dyDescent="0.2">
      <c r="A31" s="10" t="s">
        <v>11</v>
      </c>
      <c r="B31" s="11">
        <v>537.29999999999995</v>
      </c>
      <c r="C31" s="9">
        <f t="shared" si="0"/>
        <v>3420.5</v>
      </c>
      <c r="D31" s="12"/>
      <c r="E31" s="12">
        <v>3420.5</v>
      </c>
      <c r="F31" s="21">
        <f>C31/B31*100</f>
        <v>636.60897077982509</v>
      </c>
      <c r="G31" s="15">
        <f t="shared" si="1"/>
        <v>2883.2</v>
      </c>
      <c r="H31" s="17"/>
    </row>
    <row r="32" spans="1:8" ht="17.25" customHeight="1" x14ac:dyDescent="0.2">
      <c r="A32" s="10" t="s">
        <v>36</v>
      </c>
      <c r="B32" s="11">
        <v>1400.6</v>
      </c>
      <c r="C32" s="9">
        <f t="shared" si="0"/>
        <v>1432.6000000000001</v>
      </c>
      <c r="D32" s="12">
        <v>1333.2</v>
      </c>
      <c r="E32" s="12">
        <v>99.4</v>
      </c>
      <c r="F32" s="21">
        <f>C32/B32*100</f>
        <v>102.28473511352279</v>
      </c>
      <c r="G32" s="15">
        <f t="shared" si="1"/>
        <v>32.000000000000227</v>
      </c>
      <c r="H32" s="17"/>
    </row>
    <row r="33" spans="1:8" ht="17.25" customHeight="1" x14ac:dyDescent="0.2">
      <c r="A33" s="10" t="s">
        <v>6</v>
      </c>
      <c r="B33" s="11">
        <v>20.5</v>
      </c>
      <c r="C33" s="9">
        <f t="shared" si="0"/>
        <v>15.5</v>
      </c>
      <c r="D33" s="12"/>
      <c r="E33" s="12">
        <v>15.5</v>
      </c>
      <c r="F33" s="21">
        <f>C33/B33*100</f>
        <v>75.609756097560975</v>
      </c>
      <c r="G33" s="15">
        <f t="shared" si="1"/>
        <v>-5</v>
      </c>
    </row>
    <row r="34" spans="1:8" s="2" customFormat="1" x14ac:dyDescent="0.2">
      <c r="A34" s="6"/>
      <c r="B34" s="1"/>
      <c r="C34" s="4"/>
      <c r="F34" s="20"/>
      <c r="G34" s="16"/>
      <c r="H34" s="3"/>
    </row>
    <row r="35" spans="1:8" s="2" customFormat="1" x14ac:dyDescent="0.2">
      <c r="A35" s="6" t="s">
        <v>31</v>
      </c>
      <c r="B35" s="1"/>
      <c r="C35" s="5"/>
      <c r="F35" s="20"/>
      <c r="G35" s="16"/>
      <c r="H35" s="3"/>
    </row>
    <row r="36" spans="1:8" s="2" customFormat="1" x14ac:dyDescent="0.2">
      <c r="A36" s="6"/>
      <c r="B36" s="1"/>
      <c r="C36" s="5"/>
      <c r="F36" s="20"/>
      <c r="G36" s="16"/>
      <c r="H36" s="3"/>
    </row>
    <row r="39" spans="1:8" x14ac:dyDescent="0.2">
      <c r="B39" s="5"/>
    </row>
  </sheetData>
  <mergeCells count="8">
    <mergeCell ref="F1:G1"/>
    <mergeCell ref="A2:G2"/>
    <mergeCell ref="A4:A5"/>
    <mergeCell ref="B4:B5"/>
    <mergeCell ref="C4:C5"/>
    <mergeCell ref="D4:E4"/>
    <mergeCell ref="F4:F5"/>
    <mergeCell ref="G4:G5"/>
  </mergeCells>
  <pageMargins left="0.82677165354330717" right="0" top="0.55118110236220474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 услуги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Вторушин Геннадий Алексеевич</dc:creator>
  <cp:lastModifiedBy>Вторушин Геннадий Алексеевич</cp:lastModifiedBy>
  <cp:lastPrinted>2020-05-18T04:39:56Z</cp:lastPrinted>
  <dcterms:created xsi:type="dcterms:W3CDTF">2015-05-08T05:28:31Z</dcterms:created>
  <dcterms:modified xsi:type="dcterms:W3CDTF">2020-06-08T04:27:04Z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