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КСП ТО\Итоги работы по плану\Плановые КМ и ЭАМ\21. 2022 год\Внешняя проверка за 2021 год\"/>
    </mc:Choice>
  </mc:AlternateContent>
  <bookViews>
    <workbookView xWindow="-30" yWindow="120" windowWidth="11925" windowHeight="12525" tabRatio="472"/>
  </bookViews>
  <sheets>
    <sheet name="приложение 2" sheetId="1" r:id="rId1"/>
  </sheets>
  <definedNames>
    <definedName name="_xlnm.Print_Area" localSheetId="0">'приложение 2'!$A$1:$L$18</definedName>
  </definedNames>
  <calcPr calcId="152511"/>
</workbook>
</file>

<file path=xl/calcChain.xml><?xml version="1.0" encoding="utf-8"?>
<calcChain xmlns="http://schemas.openxmlformats.org/spreadsheetml/2006/main">
  <c r="F7" i="1" l="1"/>
  <c r="L8" i="1" l="1"/>
  <c r="L9" i="1"/>
  <c r="L10" i="1"/>
  <c r="L11" i="1"/>
  <c r="L12" i="1"/>
  <c r="L13" i="1"/>
  <c r="L14" i="1"/>
  <c r="L15" i="1"/>
  <c r="L17" i="1"/>
  <c r="L18" i="1"/>
  <c r="K15" i="1"/>
  <c r="K14" i="1"/>
  <c r="K13" i="1"/>
  <c r="K12" i="1"/>
  <c r="K10" i="1"/>
  <c r="K9" i="1"/>
  <c r="J7" i="1"/>
  <c r="L7" i="1" s="1"/>
  <c r="J16" i="1"/>
  <c r="K16" i="1" s="1"/>
  <c r="K17" i="1" l="1"/>
  <c r="K18" i="1"/>
  <c r="K8" i="1"/>
  <c r="I9" i="1"/>
  <c r="I10" i="1"/>
  <c r="I11" i="1"/>
  <c r="I12" i="1"/>
  <c r="I13" i="1"/>
  <c r="I14" i="1"/>
  <c r="I15" i="1"/>
  <c r="I17" i="1"/>
  <c r="I18" i="1"/>
  <c r="I7" i="1"/>
  <c r="F9" i="1"/>
  <c r="F10" i="1"/>
  <c r="F11" i="1"/>
  <c r="F12" i="1"/>
  <c r="F13" i="1"/>
  <c r="F14" i="1"/>
  <c r="F15" i="1"/>
  <c r="F16" i="1"/>
  <c r="F17" i="1"/>
  <c r="F18" i="1"/>
  <c r="G16" i="1" l="1"/>
  <c r="I16" i="1" l="1"/>
  <c r="L16" i="1"/>
  <c r="H18" i="1"/>
  <c r="H17" i="1"/>
  <c r="H13" i="1"/>
  <c r="H8" i="1"/>
  <c r="H10" i="1"/>
  <c r="H15" i="1" l="1"/>
  <c r="H9" i="1"/>
  <c r="H12" i="1"/>
  <c r="H14" i="1"/>
  <c r="H16" i="1"/>
  <c r="D8" i="1" l="1"/>
  <c r="E18" i="1"/>
  <c r="E17" i="1"/>
  <c r="I8" i="1" l="1"/>
  <c r="F8" i="1"/>
  <c r="E10" i="1"/>
  <c r="E12" i="1"/>
  <c r="E13" i="1"/>
  <c r="E14" i="1"/>
  <c r="E15" i="1"/>
  <c r="E16" i="1"/>
  <c r="E8" i="1"/>
  <c r="E9" i="1"/>
  <c r="C17" i="1"/>
  <c r="C18" i="1"/>
  <c r="C10" i="1" l="1"/>
  <c r="C15" i="1"/>
  <c r="C8" i="1"/>
  <c r="C12" i="1"/>
  <c r="C16" i="1"/>
  <c r="C13" i="1"/>
  <c r="C9" i="1"/>
  <c r="C14" i="1"/>
</calcChain>
</file>

<file path=xl/sharedStrings.xml><?xml version="1.0" encoding="utf-8"?>
<sst xmlns="http://schemas.openxmlformats.org/spreadsheetml/2006/main" count="26" uniqueCount="21">
  <si>
    <t>Удельный вес, %</t>
  </si>
  <si>
    <t>Налоговые доходы</t>
  </si>
  <si>
    <t>НДФЛ в консолидированном бюджете</t>
  </si>
  <si>
    <t>налог на имущество организаций</t>
  </si>
  <si>
    <t>Неналоговые доходы</t>
  </si>
  <si>
    <t>Безвозмездные поступления</t>
  </si>
  <si>
    <t>Темп роста к пред. году, %</t>
  </si>
  <si>
    <t>2018 год</t>
  </si>
  <si>
    <t>2019 год</t>
  </si>
  <si>
    <t>2020 год</t>
  </si>
  <si>
    <t>Доходы - всего</t>
  </si>
  <si>
    <t>налог на прибыль организаций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</si>
  <si>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</si>
  <si>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</si>
  <si>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транспортный налог</t>
  </si>
  <si>
    <t>налог, взимаемый в связи с применением упрощенной системы налогообложения</t>
  </si>
  <si>
    <t>иные налоговые доходы</t>
  </si>
  <si>
    <t>2021 год</t>
  </si>
  <si>
    <t>тыс. руб</t>
  </si>
  <si>
    <t>Фактическое поступление доходов в областной бюджет и их структура в 2018-2021 годах</t>
  </si>
  <si>
    <t>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</si>
</sst>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4" x14ac:knownFonts="1">
    <font>
      <sz val="10"/>
      <name val="Arial Cyr"/>
      <charset val="204"/>
    </font>
    <font>
      <sz val="8"/>
      <name val="Arial Cyr"/>
      <charset val="204"/>
    </font>
    <font>
      <sz val="11"/>
      <color rgb="FFC0000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5" fontId="7" fillId="0" borderId="1" xfId="0" applyNumberFormat="1" applyFont="1" applyFill="1" applyBorder="1" applyAlignment="1">
      <alignment wrapText="1"/>
    </xf>
    <xf numFmtId="165" fontId="7" fillId="2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164" fontId="7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164" fontId="6" fillId="0" borderId="3" xfId="0" applyNumberFormat="1" applyFont="1" applyFill="1" applyBorder="1" applyAlignment="1">
      <alignment horizontal="right" wrapText="1" shrinkToFit="1"/>
    </xf>
    <xf numFmtId="165" fontId="6" fillId="0" borderId="1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horizontal="right" wrapText="1"/>
    </xf>
    <xf numFmtId="164" fontId="8" fillId="0" borderId="3" xfId="0" applyNumberFormat="1" applyFont="1" applyFill="1" applyBorder="1" applyAlignment="1">
      <alignment horizontal="right" wrapText="1" shrinkToFit="1"/>
    </xf>
    <xf numFmtId="165" fontId="8" fillId="0" borderId="1" xfId="0" applyNumberFormat="1" applyFont="1" applyFill="1" applyBorder="1" applyAlignment="1">
      <alignment wrapText="1"/>
    </xf>
    <xf numFmtId="164" fontId="6" fillId="0" borderId="1" xfId="0" applyNumberFormat="1" applyFont="1" applyFill="1" applyBorder="1" applyAlignment="1">
      <alignment horizontal="right" wrapText="1" shrinkToFit="1"/>
    </xf>
    <xf numFmtId="164" fontId="6" fillId="0" borderId="1" xfId="0" applyNumberFormat="1" applyFont="1" applyFill="1" applyBorder="1" applyAlignment="1">
      <alignment wrapText="1"/>
    </xf>
    <xf numFmtId="164" fontId="7" fillId="0" borderId="3" xfId="0" applyNumberFormat="1" applyFont="1" applyFill="1" applyBorder="1" applyAlignment="1">
      <alignment horizontal="right" wrapText="1" shrinkToFit="1"/>
    </xf>
    <xf numFmtId="164" fontId="10" fillId="0" borderId="1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7" fillId="0" borderId="2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165" fontId="2" fillId="0" borderId="0" xfId="0" applyNumberFormat="1" applyFont="1" applyFill="1" applyAlignment="1">
      <alignment wrapText="1"/>
    </xf>
    <xf numFmtId="164" fontId="2" fillId="0" borderId="0" xfId="0" applyNumberFormat="1" applyFont="1" applyFill="1" applyAlignment="1">
      <alignment wrapText="1"/>
    </xf>
    <xf numFmtId="0" fontId="11" fillId="0" borderId="0" xfId="0" applyFont="1" applyFill="1" applyAlignment="1">
      <alignment horizontal="right" wrapText="1"/>
    </xf>
    <xf numFmtId="0" fontId="13" fillId="0" borderId="0" xfId="0" applyFont="1" applyFill="1" applyAlignment="1"/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wrapText="1"/>
    </xf>
    <xf numFmtId="0" fontId="12" fillId="0" borderId="0" xfId="0" applyFont="1" applyFill="1" applyAlignment="1">
      <alignment wrapText="1"/>
    </xf>
    <xf numFmtId="0" fontId="7" fillId="3" borderId="1" xfId="0" applyFont="1" applyFill="1" applyBorder="1" applyAlignment="1">
      <alignment wrapText="1"/>
    </xf>
    <xf numFmtId="164" fontId="7" fillId="3" borderId="1" xfId="0" applyNumberFormat="1" applyFont="1" applyFill="1" applyBorder="1" applyAlignment="1">
      <alignment horizontal="right"/>
    </xf>
    <xf numFmtId="165" fontId="7" fillId="3" borderId="1" xfId="0" applyNumberFormat="1" applyFont="1" applyFill="1" applyBorder="1" applyAlignment="1">
      <alignment wrapText="1"/>
    </xf>
    <xf numFmtId="164" fontId="7" fillId="3" borderId="3" xfId="0" applyNumberFormat="1" applyFont="1" applyFill="1" applyBorder="1" applyAlignment="1">
      <alignment horizontal="right" wrapText="1" shrinkToFit="1"/>
    </xf>
    <xf numFmtId="0" fontId="3" fillId="3" borderId="0" xfId="0" applyFont="1" applyFill="1" applyAlignment="1">
      <alignment wrapText="1"/>
    </xf>
    <xf numFmtId="0" fontId="9" fillId="0" borderId="2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23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5" sqref="A5"/>
      <selection pane="bottomRight" activeCell="A7" sqref="A7:XFD7"/>
    </sheetView>
  </sheetViews>
  <sheetFormatPr defaultColWidth="9.140625" defaultRowHeight="15" x14ac:dyDescent="0.25"/>
  <cols>
    <col min="1" max="1" width="31.5703125" style="16" customWidth="1"/>
    <col min="2" max="2" width="13.7109375" style="16" customWidth="1"/>
    <col min="3" max="3" width="11.42578125" style="16" customWidth="1"/>
    <col min="4" max="4" width="13.7109375" style="16" customWidth="1"/>
    <col min="5" max="5" width="11.5703125" style="16" customWidth="1"/>
    <col min="6" max="6" width="13" style="16" customWidth="1"/>
    <col min="7" max="7" width="14.7109375" style="16" customWidth="1"/>
    <col min="8" max="8" width="11.85546875" style="16" customWidth="1"/>
    <col min="9" max="9" width="12.7109375" style="16" customWidth="1"/>
    <col min="10" max="10" width="14.42578125" style="16" customWidth="1"/>
    <col min="11" max="12" width="12.7109375" style="16" customWidth="1"/>
    <col min="13" max="16384" width="9.140625" style="16"/>
  </cols>
  <sheetData>
    <row r="3" spans="1:12" s="18" customFormat="1" ht="16.5" customHeight="1" x14ac:dyDescent="0.3">
      <c r="A3" s="17"/>
      <c r="B3" s="17"/>
      <c r="C3" s="17"/>
      <c r="D3" s="17"/>
      <c r="E3" s="17"/>
      <c r="F3" s="17"/>
      <c r="G3" s="17"/>
      <c r="H3" s="17"/>
      <c r="I3" s="17"/>
      <c r="K3" s="27" t="s">
        <v>20</v>
      </c>
    </row>
    <row r="4" spans="1:12" s="18" customFormat="1" ht="27" customHeight="1" x14ac:dyDescent="0.3">
      <c r="A4" s="15"/>
      <c r="B4" s="15"/>
      <c r="C4" s="28" t="s">
        <v>19</v>
      </c>
      <c r="D4" s="29"/>
      <c r="E4" s="29"/>
      <c r="F4" s="29"/>
      <c r="G4" s="29"/>
      <c r="H4" s="29"/>
      <c r="I4" s="29"/>
      <c r="J4" s="30"/>
    </row>
    <row r="5" spans="1:12" s="18" customFormat="1" ht="24" customHeight="1" x14ac:dyDescent="0.3">
      <c r="A5" s="19"/>
      <c r="B5" s="36"/>
      <c r="C5" s="36"/>
      <c r="D5" s="36"/>
      <c r="E5" s="36"/>
      <c r="F5" s="36"/>
      <c r="G5" s="36"/>
      <c r="H5" s="36"/>
      <c r="I5" s="36"/>
      <c r="J5" s="26" t="s">
        <v>18</v>
      </c>
    </row>
    <row r="6" spans="1:12" s="18" customFormat="1" ht="98.45" customHeight="1" x14ac:dyDescent="0.25">
      <c r="A6" s="5"/>
      <c r="B6" s="20" t="s">
        <v>7</v>
      </c>
      <c r="C6" s="20" t="s">
        <v>0</v>
      </c>
      <c r="D6" s="20" t="s">
        <v>8</v>
      </c>
      <c r="E6" s="20" t="s">
        <v>0</v>
      </c>
      <c r="F6" s="21" t="s">
        <v>6</v>
      </c>
      <c r="G6" s="20" t="s">
        <v>9</v>
      </c>
      <c r="H6" s="20" t="s">
        <v>0</v>
      </c>
      <c r="I6" s="21" t="s">
        <v>6</v>
      </c>
      <c r="J6" s="20" t="s">
        <v>17</v>
      </c>
      <c r="K6" s="20" t="s">
        <v>0</v>
      </c>
      <c r="L6" s="21" t="s">
        <v>6</v>
      </c>
    </row>
    <row r="7" spans="1:12" s="35" customFormat="1" ht="24" customHeight="1" x14ac:dyDescent="0.2">
      <c r="A7" s="31" t="s">
        <v>10</v>
      </c>
      <c r="B7" s="32">
        <v>62112661.100000001</v>
      </c>
      <c r="C7" s="33">
        <v>100</v>
      </c>
      <c r="D7" s="32">
        <v>67219697.599999994</v>
      </c>
      <c r="E7" s="33">
        <v>100</v>
      </c>
      <c r="F7" s="33">
        <f t="shared" ref="F7:F18" si="0">D7/B7*100</f>
        <v>108.22221493904081</v>
      </c>
      <c r="G7" s="32">
        <v>76209528.299999997</v>
      </c>
      <c r="H7" s="33">
        <v>100</v>
      </c>
      <c r="I7" s="33">
        <f>G7/D7*100</f>
        <v>113.37380413922004</v>
      </c>
      <c r="J7" s="34">
        <f>J8+J17+J18</f>
        <v>86371533.898000002</v>
      </c>
      <c r="K7" s="33">
        <v>100</v>
      </c>
      <c r="L7" s="33">
        <f>J7/G7*100</f>
        <v>113.33429798698806</v>
      </c>
    </row>
    <row r="8" spans="1:12" s="22" customFormat="1" ht="22.5" customHeight="1" x14ac:dyDescent="0.2">
      <c r="A8" s="3" t="s">
        <v>1</v>
      </c>
      <c r="B8" s="4">
        <v>48246781.500000007</v>
      </c>
      <c r="C8" s="1">
        <f>B8/B7*100</f>
        <v>77.67624288761958</v>
      </c>
      <c r="D8" s="4">
        <f>D9+D10+D12+D13+D14+D15+D16</f>
        <v>48151591.799999997</v>
      </c>
      <c r="E8" s="1">
        <f>D8/D7*100</f>
        <v>71.63315742140442</v>
      </c>
      <c r="F8" s="2">
        <f t="shared" si="0"/>
        <v>99.802702487004211</v>
      </c>
      <c r="G8" s="4">
        <v>44167687.100000001</v>
      </c>
      <c r="H8" s="1">
        <f>G8/G7*100</f>
        <v>57.955597003741069</v>
      </c>
      <c r="I8" s="2">
        <f t="shared" ref="I8:I18" si="1">G8/D8*100</f>
        <v>91.726328141866347</v>
      </c>
      <c r="J8" s="13">
        <v>53596957.799999997</v>
      </c>
      <c r="K8" s="1">
        <f>J8/J7*100</f>
        <v>62.053960814560774</v>
      </c>
      <c r="L8" s="2">
        <f t="shared" ref="L8:L18" si="2">J8/G8*100</f>
        <v>121.34879890507102</v>
      </c>
    </row>
    <row r="9" spans="1:12" ht="22.5" customHeight="1" x14ac:dyDescent="0.25">
      <c r="A9" s="5" t="s">
        <v>11</v>
      </c>
      <c r="B9" s="6">
        <v>17353814.600000001</v>
      </c>
      <c r="C9" s="7">
        <f>B9/B8*100</f>
        <v>35.968854419853891</v>
      </c>
      <c r="D9" s="6">
        <v>15805715</v>
      </c>
      <c r="E9" s="7">
        <f>D9/D8*100</f>
        <v>32.824906527804551</v>
      </c>
      <c r="F9" s="2">
        <f t="shared" si="0"/>
        <v>91.079197077511694</v>
      </c>
      <c r="G9" s="6">
        <v>9845495.3000000007</v>
      </c>
      <c r="H9" s="7">
        <f>G9/G8*100</f>
        <v>22.291172453085053</v>
      </c>
      <c r="I9" s="2">
        <f t="shared" si="1"/>
        <v>62.29073028331841</v>
      </c>
      <c r="J9" s="6">
        <v>15386897.300000001</v>
      </c>
      <c r="K9" s="7">
        <f>J9/J8*100</f>
        <v>28.708527370932241</v>
      </c>
      <c r="L9" s="2">
        <f t="shared" si="2"/>
        <v>156.28362851384429</v>
      </c>
    </row>
    <row r="10" spans="1:12" ht="26.25" customHeight="1" x14ac:dyDescent="0.25">
      <c r="A10" s="5" t="s">
        <v>12</v>
      </c>
      <c r="B10" s="6">
        <v>14935425.1</v>
      </c>
      <c r="C10" s="7">
        <f>B10/B8*100</f>
        <v>30.956313842406246</v>
      </c>
      <c r="D10" s="6">
        <v>15947040.5</v>
      </c>
      <c r="E10" s="7">
        <f>D10/D8*100</f>
        <v>33.118407728319383</v>
      </c>
      <c r="F10" s="2">
        <f t="shared" si="0"/>
        <v>106.77326151232214</v>
      </c>
      <c r="G10" s="6">
        <v>17061911.399999999</v>
      </c>
      <c r="H10" s="7">
        <f>G10/G8*100</f>
        <v>38.62985028256098</v>
      </c>
      <c r="I10" s="2">
        <f t="shared" si="1"/>
        <v>106.99108339255801</v>
      </c>
      <c r="J10" s="6">
        <v>17666306.100000001</v>
      </c>
      <c r="K10" s="7">
        <f>J10/J8*100</f>
        <v>32.961397111236792</v>
      </c>
      <c r="L10" s="2">
        <f t="shared" si="2"/>
        <v>103.54236219981779</v>
      </c>
    </row>
    <row r="11" spans="1:12" s="23" customFormat="1" ht="36.75" customHeight="1" x14ac:dyDescent="0.25">
      <c r="A11" s="8" t="s">
        <v>2</v>
      </c>
      <c r="B11" s="9">
        <v>21400680.300000001</v>
      </c>
      <c r="C11" s="10"/>
      <c r="D11" s="9">
        <v>22794981.300000001</v>
      </c>
      <c r="E11" s="10"/>
      <c r="F11" s="2">
        <f t="shared" si="0"/>
        <v>106.51521811668762</v>
      </c>
      <c r="G11" s="9">
        <v>24376093.5</v>
      </c>
      <c r="H11" s="10"/>
      <c r="I11" s="2">
        <f t="shared" si="1"/>
        <v>106.9362294234477</v>
      </c>
      <c r="J11" s="9">
        <v>25312245.699999999</v>
      </c>
      <c r="K11" s="7"/>
      <c r="L11" s="2">
        <f t="shared" si="2"/>
        <v>103.84045212166583</v>
      </c>
    </row>
    <row r="12" spans="1:12" ht="25.5" customHeight="1" x14ac:dyDescent="0.25">
      <c r="A12" s="5" t="s">
        <v>3</v>
      </c>
      <c r="B12" s="6">
        <v>6994123.5</v>
      </c>
      <c r="C12" s="7">
        <f>B12/B8*100</f>
        <v>14.496559734248798</v>
      </c>
      <c r="D12" s="6">
        <v>6307098</v>
      </c>
      <c r="E12" s="7">
        <f>D12/D8*100</f>
        <v>13.098420559380136</v>
      </c>
      <c r="F12" s="2">
        <f t="shared" si="0"/>
        <v>90.177103678538131</v>
      </c>
      <c r="G12" s="6">
        <v>5542077.9000000004</v>
      </c>
      <c r="H12" s="7">
        <f>G12/G8*100</f>
        <v>12.547810999141044</v>
      </c>
      <c r="I12" s="2">
        <f t="shared" si="1"/>
        <v>87.870489724434293</v>
      </c>
      <c r="J12" s="6">
        <v>5847890.7000000002</v>
      </c>
      <c r="K12" s="7">
        <f>J12/J8*100</f>
        <v>10.910863116189779</v>
      </c>
      <c r="L12" s="2">
        <f t="shared" si="2"/>
        <v>105.51801698781607</v>
      </c>
    </row>
    <row r="13" spans="1:12" ht="63" customHeight="1" x14ac:dyDescent="0.25">
      <c r="A13" s="5" t="s">
        <v>13</v>
      </c>
      <c r="B13" s="6">
        <v>6227153.0999999996</v>
      </c>
      <c r="C13" s="7">
        <f>B13/B8*100</f>
        <v>12.906877736497302</v>
      </c>
      <c r="D13" s="6">
        <v>6881032.7999999998</v>
      </c>
      <c r="E13" s="7">
        <f>D13/D8*100</f>
        <v>14.290353740704372</v>
      </c>
      <c r="F13" s="2">
        <f t="shared" si="0"/>
        <v>110.50045967233406</v>
      </c>
      <c r="G13" s="6">
        <v>8224810.5</v>
      </c>
      <c r="H13" s="7">
        <f>G13/G8*100</f>
        <v>18.621782212363119</v>
      </c>
      <c r="I13" s="2">
        <f t="shared" si="1"/>
        <v>119.52872103734195</v>
      </c>
      <c r="J13" s="6">
        <v>10187325.1</v>
      </c>
      <c r="K13" s="7">
        <f>J13/J8*100</f>
        <v>19.007282349894865</v>
      </c>
      <c r="L13" s="2">
        <f t="shared" si="2"/>
        <v>123.86090962217304</v>
      </c>
    </row>
    <row r="14" spans="1:12" ht="24" customHeight="1" x14ac:dyDescent="0.25">
      <c r="A14" s="5" t="s">
        <v>14</v>
      </c>
      <c r="B14" s="6">
        <v>764882.5</v>
      </c>
      <c r="C14" s="7">
        <f>B14/B8*100</f>
        <v>1.5853544551982186</v>
      </c>
      <c r="D14" s="6">
        <v>1023875.4</v>
      </c>
      <c r="E14" s="7">
        <f>D14/D8*100</f>
        <v>2.1263583647508826</v>
      </c>
      <c r="F14" s="2">
        <f t="shared" si="0"/>
        <v>133.86048183871381</v>
      </c>
      <c r="G14" s="6">
        <v>1147975.3</v>
      </c>
      <c r="H14" s="7">
        <f>G14/G8*100</f>
        <v>2.5991293078147168</v>
      </c>
      <c r="I14" s="2">
        <f t="shared" si="1"/>
        <v>112.12060569088777</v>
      </c>
      <c r="J14" s="6">
        <v>1280690.7</v>
      </c>
      <c r="K14" s="7">
        <f>J14/J8*100</f>
        <v>2.3894839419411973</v>
      </c>
      <c r="L14" s="2">
        <f t="shared" si="2"/>
        <v>111.56082365186776</v>
      </c>
    </row>
    <row r="15" spans="1:12" ht="45" customHeight="1" x14ac:dyDescent="0.25">
      <c r="A15" s="5" t="s">
        <v>15</v>
      </c>
      <c r="B15" s="11">
        <v>1773329</v>
      </c>
      <c r="C15" s="7">
        <f>B15/B8*100</f>
        <v>3.6755384398024553</v>
      </c>
      <c r="D15" s="11">
        <v>1993257</v>
      </c>
      <c r="E15" s="7">
        <f>D15/D8*100</f>
        <v>4.1395453929728649</v>
      </c>
      <c r="F15" s="2">
        <f t="shared" si="0"/>
        <v>112.40198519282096</v>
      </c>
      <c r="G15" s="11">
        <v>2175488.9</v>
      </c>
      <c r="H15" s="7">
        <f>G15/G8*100</f>
        <v>4.9255214452920715</v>
      </c>
      <c r="I15" s="2">
        <f t="shared" si="1"/>
        <v>109.14241866452745</v>
      </c>
      <c r="J15" s="6">
        <v>3006248.9</v>
      </c>
      <c r="K15" s="7">
        <f>J15/J8*100</f>
        <v>5.608991673031114</v>
      </c>
      <c r="L15" s="2">
        <f t="shared" si="2"/>
        <v>138.18727827110496</v>
      </c>
    </row>
    <row r="16" spans="1:12" ht="21" customHeight="1" x14ac:dyDescent="0.25">
      <c r="A16" s="5" t="s">
        <v>16</v>
      </c>
      <c r="B16" s="12">
        <v>198053.7</v>
      </c>
      <c r="C16" s="7">
        <f>B16/B8*100</f>
        <v>0.41050137199307274</v>
      </c>
      <c r="D16" s="12">
        <v>193573.1</v>
      </c>
      <c r="E16" s="7">
        <f>D16/D8*100</f>
        <v>0.40200768606781556</v>
      </c>
      <c r="F16" s="2">
        <f t="shared" si="0"/>
        <v>97.737684274517463</v>
      </c>
      <c r="G16" s="14">
        <f>G8-G9-G10-G12-G13-G14-G15</f>
        <v>169927.79999999842</v>
      </c>
      <c r="H16" s="7">
        <f>G16/G8*100</f>
        <v>0.38473329974301146</v>
      </c>
      <c r="I16" s="2">
        <f t="shared" si="1"/>
        <v>87.784821341394235</v>
      </c>
      <c r="J16" s="6">
        <f>J8-J9-J10-J12-J13-J14-J15</f>
        <v>221598.99999999953</v>
      </c>
      <c r="K16" s="7">
        <f>J16/J8*100</f>
        <v>0.41345443677402066</v>
      </c>
      <c r="L16" s="2">
        <f t="shared" si="2"/>
        <v>130.40773787455709</v>
      </c>
    </row>
    <row r="17" spans="1:12" s="22" customFormat="1" ht="25.5" customHeight="1" x14ac:dyDescent="0.2">
      <c r="A17" s="3" t="s">
        <v>4</v>
      </c>
      <c r="B17" s="4">
        <v>1040981.8</v>
      </c>
      <c r="C17" s="1">
        <f>B17/B7*100</f>
        <v>1.6759574965304458</v>
      </c>
      <c r="D17" s="4">
        <v>1073906.8</v>
      </c>
      <c r="E17" s="1">
        <f>D17/D7*100</f>
        <v>1.5976073061060605</v>
      </c>
      <c r="F17" s="2">
        <f t="shared" si="0"/>
        <v>103.16287950471373</v>
      </c>
      <c r="G17" s="4">
        <v>1144226.8</v>
      </c>
      <c r="H17" s="1">
        <f>G17/G7*100</f>
        <v>1.5014222309521894</v>
      </c>
      <c r="I17" s="2">
        <f t="shared" si="1"/>
        <v>106.54805426318188</v>
      </c>
      <c r="J17" s="13">
        <v>2050835.5</v>
      </c>
      <c r="K17" s="1">
        <f>J17/J7*100</f>
        <v>2.3744345010960708</v>
      </c>
      <c r="L17" s="2">
        <f t="shared" si="2"/>
        <v>179.2333040967053</v>
      </c>
    </row>
    <row r="18" spans="1:12" s="22" customFormat="1" ht="23.25" customHeight="1" x14ac:dyDescent="0.2">
      <c r="A18" s="3" t="s">
        <v>5</v>
      </c>
      <c r="B18" s="13">
        <v>12824897.800000001</v>
      </c>
      <c r="C18" s="1">
        <f>B18/B7*100</f>
        <v>20.647799615849983</v>
      </c>
      <c r="D18" s="13">
        <v>17994199</v>
      </c>
      <c r="E18" s="1">
        <f>D18/D7*100</f>
        <v>26.769235272489531</v>
      </c>
      <c r="F18" s="2">
        <f t="shared" si="0"/>
        <v>140.30676330223855</v>
      </c>
      <c r="G18" s="13">
        <v>30897614.399999999</v>
      </c>
      <c r="H18" s="1">
        <f>G18/G7*100</f>
        <v>40.542980765306744</v>
      </c>
      <c r="I18" s="2">
        <f t="shared" si="1"/>
        <v>171.70875124811056</v>
      </c>
      <c r="J18" s="13">
        <v>30723740.598000001</v>
      </c>
      <c r="K18" s="1">
        <f>J18/J7*100</f>
        <v>35.57160468434315</v>
      </c>
      <c r="L18" s="2">
        <f t="shared" si="2"/>
        <v>99.437258165795484</v>
      </c>
    </row>
    <row r="19" spans="1:12" x14ac:dyDescent="0.25"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1:12" ht="17.25" customHeight="1" x14ac:dyDescent="0.25"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</row>
    <row r="21" spans="1:12" x14ac:dyDescent="0.25">
      <c r="B21" s="25"/>
      <c r="C21" s="25"/>
      <c r="D21" s="25"/>
      <c r="E21" s="25"/>
      <c r="F21" s="25"/>
      <c r="G21" s="25"/>
      <c r="H21" s="25"/>
      <c r="I21" s="25"/>
      <c r="J21" s="25"/>
    </row>
    <row r="22" spans="1:12" x14ac:dyDescent="0.25">
      <c r="B22" s="25"/>
      <c r="C22" s="25"/>
      <c r="D22" s="25"/>
      <c r="E22" s="25"/>
      <c r="F22" s="25"/>
      <c r="G22" s="25"/>
      <c r="H22" s="25"/>
      <c r="I22" s="25"/>
    </row>
    <row r="23" spans="1:12" x14ac:dyDescent="0.25">
      <c r="B23" s="25"/>
      <c r="C23" s="25"/>
      <c r="D23" s="25"/>
      <c r="E23" s="25"/>
      <c r="F23" s="25"/>
      <c r="G23" s="25"/>
      <c r="H23" s="25"/>
      <c r="I23" s="25"/>
    </row>
  </sheetData>
  <mergeCells count="3">
    <mergeCell ref="B5:C5"/>
    <mergeCell ref="D5:F5"/>
    <mergeCell ref="G5:I5"/>
  </mergeCells>
  <phoneticPr fontId="1" type="noConversion"/>
  <pageMargins left="0" right="0" top="0" bottom="0" header="0" footer="0"/>
  <pageSetup paperSize="9" scale="8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2'!Область_печати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</dc:creator>
  <cp:lastModifiedBy>Вторушин Геннадий Алексеевич</cp:lastModifiedBy>
  <cp:lastPrinted>2022-04-25T05:09:41Z</cp:lastPrinted>
  <dcterms:created xsi:type="dcterms:W3CDTF">2011-05-26T04:55:22Z</dcterms:created>
  <dcterms:modified xsi:type="dcterms:W3CDTF">2022-06-03T01:52:25Z</dcterms:modified>
  <cp:contentStatus>Окончательное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