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КСП ТО\Итоги работы по плану\Плановые КМ и ЭАМ\20. 2021 год\Заключение Внешняя проверка\"/>
    </mc:Choice>
  </mc:AlternateContent>
  <bookViews>
    <workbookView xWindow="-7530" yWindow="-30" windowWidth="19035" windowHeight="12525" tabRatio="472"/>
  </bookViews>
  <sheets>
    <sheet name="приложение 2" sheetId="1" r:id="rId1"/>
  </sheets>
  <definedNames>
    <definedName name="_xlnm.Print_Area" localSheetId="0">'приложение 2'!$A$1:$P$16</definedName>
  </definedNames>
  <calcPr calcId="152511"/>
</workbook>
</file>

<file path=xl/calcChain.xml><?xml version="1.0" encoding="utf-8"?>
<calcChain xmlns="http://schemas.openxmlformats.org/spreadsheetml/2006/main">
  <c r="N14" i="1" l="1"/>
  <c r="P16" i="1" l="1"/>
  <c r="O16" i="1"/>
  <c r="P15" i="1"/>
  <c r="O15" i="1"/>
  <c r="P14" i="1"/>
  <c r="P13" i="1"/>
  <c r="P12" i="1"/>
  <c r="P11" i="1"/>
  <c r="O11" i="1"/>
  <c r="P10" i="1"/>
  <c r="P9" i="1"/>
  <c r="P8" i="1"/>
  <c r="P7" i="1"/>
  <c r="O6" i="1"/>
  <c r="O8" i="1"/>
  <c r="P5" i="1"/>
  <c r="O13" i="1" l="1"/>
  <c r="O7" i="1"/>
  <c r="O10" i="1"/>
  <c r="O12" i="1"/>
  <c r="O14" i="1"/>
  <c r="M5" i="1"/>
  <c r="K6" i="1" l="1"/>
  <c r="M15" i="1"/>
  <c r="M13" i="1"/>
  <c r="M9" i="1"/>
  <c r="M7" i="1"/>
  <c r="J5" i="1"/>
  <c r="J7" i="1"/>
  <c r="M8" i="1"/>
  <c r="M10" i="1"/>
  <c r="M11" i="1"/>
  <c r="M12" i="1"/>
  <c r="M14" i="1"/>
  <c r="M16" i="1"/>
  <c r="L16" i="1"/>
  <c r="L15" i="1"/>
  <c r="P6" i="1" l="1"/>
  <c r="L8" i="1"/>
  <c r="L10" i="1"/>
  <c r="L11" i="1"/>
  <c r="L12" i="1"/>
  <c r="L13" i="1"/>
  <c r="L14" i="1"/>
  <c r="L6" i="1"/>
  <c r="L7" i="1"/>
  <c r="I15" i="1"/>
  <c r="F15" i="1"/>
  <c r="I16" i="1"/>
  <c r="F16" i="1"/>
  <c r="F8" i="1"/>
  <c r="F6" i="1"/>
  <c r="G13" i="1"/>
  <c r="J8" i="1"/>
  <c r="J9" i="1"/>
  <c r="J10" i="1"/>
  <c r="J11" i="1"/>
  <c r="J12" i="1"/>
  <c r="J13" i="1"/>
  <c r="J14" i="1"/>
  <c r="J15" i="1"/>
  <c r="J16" i="1"/>
  <c r="G5" i="1"/>
  <c r="J6" i="1" l="1"/>
  <c r="I8" i="1"/>
  <c r="I13" i="1"/>
  <c r="I6" i="1"/>
  <c r="I10" i="1"/>
  <c r="I14" i="1"/>
  <c r="I11" i="1"/>
  <c r="I7" i="1"/>
  <c r="I12" i="1"/>
  <c r="M6" i="1"/>
  <c r="C16" i="1" l="1"/>
  <c r="C15" i="1"/>
  <c r="F14" i="1"/>
  <c r="F13" i="1"/>
  <c r="F12" i="1"/>
  <c r="C12" i="1"/>
  <c r="F11" i="1"/>
  <c r="C11" i="1"/>
  <c r="F10" i="1"/>
  <c r="C10" i="1"/>
  <c r="C8" i="1"/>
  <c r="F7" i="1"/>
  <c r="C7" i="1"/>
  <c r="C6" i="1"/>
  <c r="G6" i="1"/>
  <c r="G7" i="1"/>
  <c r="G8" i="1"/>
  <c r="G9" i="1"/>
  <c r="G10" i="1"/>
  <c r="G11" i="1"/>
  <c r="G12" i="1"/>
  <c r="G14" i="1"/>
  <c r="G15" i="1"/>
  <c r="G16" i="1"/>
  <c r="C13" i="1" l="1"/>
  <c r="C14" i="1" l="1"/>
</calcChain>
</file>

<file path=xl/sharedStrings.xml><?xml version="1.0" encoding="utf-8"?>
<sst xmlns="http://schemas.openxmlformats.org/spreadsheetml/2006/main" count="30" uniqueCount="22">
  <si>
    <t>Удельный вес, %</t>
  </si>
  <si>
    <t>Налоговые доходы</t>
  </si>
  <si>
    <t>НДФЛ в консолидированном бюджете</t>
  </si>
  <si>
    <t>налог на имущество организаций</t>
  </si>
  <si>
    <t>Неналоговые доходы</t>
  </si>
  <si>
    <t>Безвозмездные поступления</t>
  </si>
  <si>
    <t>Темп роста к пред. году, %</t>
  </si>
  <si>
    <t>тыс. руб.</t>
  </si>
  <si>
    <t>Фактическое поступление доходов в областной бюджет и их структура в 2016-2020 годах</t>
  </si>
  <si>
    <t>2016 год</t>
  </si>
  <si>
    <t>2017 год</t>
  </si>
  <si>
    <t>2018 год</t>
  </si>
  <si>
    <t>2019 год</t>
  </si>
  <si>
    <t>2020 год</t>
  </si>
  <si>
    <t>Доходы - всего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</si>
  <si>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</si>
  <si>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</si>
  <si>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</si>
  <si>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транспортный налог</t>
  </si>
  <si>
    <t>налог, взимаемый в связи с применением упрощенной системы налогообложения</t>
  </si>
  <si>
    <t>иные налоговые доходы</t>
  </si>
  <si>
    <t>Приложение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</si>
</sst>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5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horizontal="right" vertical="center" wrapText="1" shrinkToFit="1"/>
    </xf>
    <xf numFmtId="165" fontId="2" fillId="0" borderId="1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 wrapText="1" shrinkToFit="1"/>
    </xf>
    <xf numFmtId="164" fontId="2" fillId="0" borderId="1" xfId="0" applyNumberFormat="1" applyFont="1" applyFill="1" applyBorder="1" applyAlignment="1">
      <alignment vertical="center" wrapText="1"/>
    </xf>
    <xf numFmtId="164" fontId="3" fillId="0" borderId="3" xfId="0" applyNumberFormat="1" applyFont="1" applyFill="1" applyBorder="1" applyAlignment="1">
      <alignment horizontal="right" vertical="center" wrapText="1" shrinkToFit="1"/>
    </xf>
    <xf numFmtId="0" fontId="6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right" vertical="center" wrapText="1"/>
    </xf>
    <xf numFmtId="165" fontId="6" fillId="0" borderId="0" xfId="0" applyNumberFormat="1" applyFont="1" applyFill="1" applyAlignment="1">
      <alignment vertical="center" wrapText="1"/>
    </xf>
    <xf numFmtId="164" fontId="6" fillId="0" borderId="0" xfId="0" applyNumberFormat="1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164" fontId="4" fillId="0" borderId="3" xfId="0" applyNumberFormat="1" applyFont="1" applyFill="1" applyBorder="1" applyAlignment="1">
      <alignment horizontal="right" vertical="center" wrapText="1" shrinkToFit="1"/>
    </xf>
    <xf numFmtId="164" fontId="3" fillId="0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zoomScaleNormal="100" workbookViewId="0">
      <pane xSplit="1" ySplit="4" topLeftCell="B6" activePane="bottomRight" state="frozen"/>
      <selection pane="topRight" activeCell="B1" sqref="B1"/>
      <selection pane="bottomLeft" activeCell="A5" sqref="A5"/>
      <selection pane="bottomRight" activeCell="A2" sqref="A2:P2"/>
    </sheetView>
  </sheetViews>
  <sheetFormatPr defaultColWidth="9.140625" defaultRowHeight="15" x14ac:dyDescent="0.2"/>
  <cols>
    <col min="1" max="1" width="31.5703125" style="12" customWidth="1"/>
    <col min="2" max="2" width="14.140625" style="12" customWidth="1"/>
    <col min="3" max="3" width="9.7109375" style="12" customWidth="1"/>
    <col min="4" max="4" width="12" style="12" customWidth="1"/>
    <col min="5" max="5" width="13.7109375" style="12" customWidth="1"/>
    <col min="6" max="6" width="9.140625" style="12"/>
    <col min="7" max="7" width="12.5703125" style="12" customWidth="1"/>
    <col min="8" max="8" width="14.85546875" style="12" customWidth="1"/>
    <col min="9" max="9" width="9.28515625" style="12" customWidth="1"/>
    <col min="10" max="10" width="12" style="12" customWidth="1"/>
    <col min="11" max="11" width="16.42578125" style="12" customWidth="1"/>
    <col min="12" max="12" width="9.140625" style="12"/>
    <col min="13" max="13" width="13" style="12" customWidth="1"/>
    <col min="14" max="14" width="15.42578125" style="12" customWidth="1"/>
    <col min="15" max="15" width="9.85546875" style="12" customWidth="1"/>
    <col min="16" max="16" width="12.7109375" style="12" customWidth="1"/>
    <col min="17" max="16384" width="9.140625" style="12"/>
  </cols>
  <sheetData>
    <row r="1" spans="1:16" s="2" customFormat="1" ht="16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5" t="s">
        <v>21</v>
      </c>
      <c r="O1" s="25"/>
      <c r="P1" s="25"/>
    </row>
    <row r="2" spans="1:16" s="2" customFormat="1" ht="27" customHeight="1" x14ac:dyDescent="0.2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21.6" customHeight="1" x14ac:dyDescent="0.2">
      <c r="A3" s="13"/>
      <c r="O3" s="27" t="s">
        <v>7</v>
      </c>
      <c r="P3" s="27"/>
    </row>
    <row r="4" spans="1:16" s="2" customFormat="1" ht="98.45" customHeight="1" x14ac:dyDescent="0.2">
      <c r="A4" s="18"/>
      <c r="B4" s="19" t="s">
        <v>9</v>
      </c>
      <c r="C4" s="19" t="s">
        <v>0</v>
      </c>
      <c r="D4" s="23" t="s">
        <v>6</v>
      </c>
      <c r="E4" s="19" t="s">
        <v>10</v>
      </c>
      <c r="F4" s="19" t="s">
        <v>0</v>
      </c>
      <c r="G4" s="23" t="s">
        <v>6</v>
      </c>
      <c r="H4" s="19" t="s">
        <v>11</v>
      </c>
      <c r="I4" s="19" t="s">
        <v>0</v>
      </c>
      <c r="J4" s="23" t="s">
        <v>6</v>
      </c>
      <c r="K4" s="19" t="s">
        <v>12</v>
      </c>
      <c r="L4" s="19" t="s">
        <v>0</v>
      </c>
      <c r="M4" s="23" t="s">
        <v>6</v>
      </c>
      <c r="N4" s="19" t="s">
        <v>13</v>
      </c>
      <c r="O4" s="19" t="s">
        <v>0</v>
      </c>
      <c r="P4" s="23" t="s">
        <v>6</v>
      </c>
    </row>
    <row r="5" spans="1:16" s="14" customFormat="1" ht="24" customHeight="1" x14ac:dyDescent="0.2">
      <c r="A5" s="3" t="s">
        <v>14</v>
      </c>
      <c r="B5" s="22">
        <v>56444764.299999997</v>
      </c>
      <c r="C5" s="3"/>
      <c r="D5" s="24">
        <v>110.2416827888843</v>
      </c>
      <c r="E5" s="22">
        <v>53867192.899999999</v>
      </c>
      <c r="F5" s="3"/>
      <c r="G5" s="24">
        <f>E5/B5*100</f>
        <v>95.433462373409185</v>
      </c>
      <c r="H5" s="22">
        <v>62112661.100000001</v>
      </c>
      <c r="I5" s="3"/>
      <c r="J5" s="24">
        <f>H5/E5*100</f>
        <v>115.30703152716168</v>
      </c>
      <c r="K5" s="22">
        <v>67219697.599999994</v>
      </c>
      <c r="L5" s="3"/>
      <c r="M5" s="24">
        <f>K5/H5*100</f>
        <v>108.22221493904081</v>
      </c>
      <c r="N5" s="22">
        <v>76209528.299999997</v>
      </c>
      <c r="O5" s="3"/>
      <c r="P5" s="24">
        <f>N5/K5*100</f>
        <v>113.37380413922004</v>
      </c>
    </row>
    <row r="6" spans="1:16" s="14" customFormat="1" ht="22.5" customHeight="1" x14ac:dyDescent="0.2">
      <c r="A6" s="3" t="s">
        <v>1</v>
      </c>
      <c r="B6" s="5">
        <v>45039826.5</v>
      </c>
      <c r="C6" s="4">
        <f>B6/B5*100</f>
        <v>79.794516034501356</v>
      </c>
      <c r="D6" s="24">
        <v>112.99859876681826</v>
      </c>
      <c r="E6" s="5">
        <v>40288440.600000001</v>
      </c>
      <c r="F6" s="4">
        <f>E6/E5*100</f>
        <v>74.792166495091308</v>
      </c>
      <c r="G6" s="24">
        <f t="shared" ref="G6:G16" si="0">E6/B6*100</f>
        <v>89.450701147794163</v>
      </c>
      <c r="H6" s="5">
        <v>48246781.500000007</v>
      </c>
      <c r="I6" s="4">
        <f>H6/H5*100</f>
        <v>77.67624288761958</v>
      </c>
      <c r="J6" s="24">
        <f>H6/E6*100</f>
        <v>119.75341011337134</v>
      </c>
      <c r="K6" s="5">
        <f>K7+K8+K10+K11+K12+K13+K14</f>
        <v>48151591.799999997</v>
      </c>
      <c r="L6" s="4">
        <f>K6/K5*100</f>
        <v>71.63315742140442</v>
      </c>
      <c r="M6" s="24">
        <f>K6/H6*100</f>
        <v>99.802702487004211</v>
      </c>
      <c r="N6" s="5">
        <v>44167687.100000001</v>
      </c>
      <c r="O6" s="4">
        <f>N6/N5*100</f>
        <v>57.955597003741069</v>
      </c>
      <c r="P6" s="24">
        <f>N6/K6*100</f>
        <v>91.726328141866347</v>
      </c>
    </row>
    <row r="7" spans="1:16" ht="22.5" customHeight="1" x14ac:dyDescent="0.2">
      <c r="A7" s="18" t="s">
        <v>15</v>
      </c>
      <c r="B7" s="6">
        <v>17860261.899999999</v>
      </c>
      <c r="C7" s="7">
        <f>B7/B6*100</f>
        <v>39.654375444807712</v>
      </c>
      <c r="D7" s="24">
        <v>117.41015855135079</v>
      </c>
      <c r="E7" s="6">
        <v>11776727.4</v>
      </c>
      <c r="F7" s="7">
        <f>E7/E6*100</f>
        <v>29.231033081980346</v>
      </c>
      <c r="G7" s="24">
        <f t="shared" si="0"/>
        <v>65.938156259623497</v>
      </c>
      <c r="H7" s="6">
        <v>17353814.600000001</v>
      </c>
      <c r="I7" s="7">
        <f>H7/H6*100</f>
        <v>35.968854419853891</v>
      </c>
      <c r="J7" s="24">
        <f>H7/E7*100</f>
        <v>147.35685059671161</v>
      </c>
      <c r="K7" s="6">
        <v>15805715</v>
      </c>
      <c r="L7" s="7">
        <f>K7/K6*100</f>
        <v>32.824906527804551</v>
      </c>
      <c r="M7" s="24">
        <f>K7/H7*100</f>
        <v>91.079197077511694</v>
      </c>
      <c r="N7" s="6">
        <v>9845495.3000000007</v>
      </c>
      <c r="O7" s="7">
        <f>N7/N6*100</f>
        <v>22.291172453085053</v>
      </c>
      <c r="P7" s="24">
        <f>N7/K7*100</f>
        <v>62.29073028331841</v>
      </c>
    </row>
    <row r="8" spans="1:16" ht="26.25" customHeight="1" x14ac:dyDescent="0.2">
      <c r="A8" s="18" t="s">
        <v>16</v>
      </c>
      <c r="B8" s="6">
        <v>13133931.800000001</v>
      </c>
      <c r="C8" s="7">
        <f>B8/B6*100</f>
        <v>29.160706913469131</v>
      </c>
      <c r="D8" s="24">
        <v>107.64047694043231</v>
      </c>
      <c r="E8" s="6">
        <v>14049543.300000001</v>
      </c>
      <c r="F8" s="7">
        <f>E8/E6*100</f>
        <v>34.872392901699953</v>
      </c>
      <c r="G8" s="24">
        <f t="shared" si="0"/>
        <v>106.97134349365207</v>
      </c>
      <c r="H8" s="6">
        <v>14935425.1</v>
      </c>
      <c r="I8" s="7">
        <f>H8/H6*100</f>
        <v>30.956313842406246</v>
      </c>
      <c r="J8" s="24">
        <f t="shared" ref="J8:J16" si="1">H8/E8*100</f>
        <v>106.30541350052283</v>
      </c>
      <c r="K8" s="6">
        <v>15947040.5</v>
      </c>
      <c r="L8" s="7">
        <f>K8/K6*100</f>
        <v>33.118407728319383</v>
      </c>
      <c r="M8" s="24">
        <f t="shared" ref="M8:M16" si="2">K8/H8*100</f>
        <v>106.77326151232214</v>
      </c>
      <c r="N8" s="6">
        <v>17061911.399999999</v>
      </c>
      <c r="O8" s="7">
        <f>N8/N6*100</f>
        <v>38.62985028256098</v>
      </c>
      <c r="P8" s="24">
        <f t="shared" ref="P8" si="3">N8/K8*100</f>
        <v>106.99108339255801</v>
      </c>
    </row>
    <row r="9" spans="1:16" s="15" customFormat="1" ht="46.5" customHeight="1" x14ac:dyDescent="0.2">
      <c r="A9" s="20" t="s">
        <v>2</v>
      </c>
      <c r="B9" s="21">
        <v>18739308.800000001</v>
      </c>
      <c r="C9" s="8"/>
      <c r="D9" s="24">
        <v>107.73134518399613</v>
      </c>
      <c r="E9" s="21">
        <v>19999444.5</v>
      </c>
      <c r="F9" s="8"/>
      <c r="G9" s="24">
        <f t="shared" si="0"/>
        <v>106.72455805840609</v>
      </c>
      <c r="H9" s="21">
        <v>21400680.300000001</v>
      </c>
      <c r="I9" s="8"/>
      <c r="J9" s="24">
        <f t="shared" si="1"/>
        <v>107.0063736020268</v>
      </c>
      <c r="K9" s="21">
        <v>22794981.300000001</v>
      </c>
      <c r="L9" s="8"/>
      <c r="M9" s="24">
        <f>K9/H9*100</f>
        <v>106.51521811668762</v>
      </c>
      <c r="N9" s="21">
        <v>24376093.5</v>
      </c>
      <c r="O9" s="8"/>
      <c r="P9" s="24">
        <f>N9/K9*100</f>
        <v>106.9362294234477</v>
      </c>
    </row>
    <row r="10" spans="1:16" ht="25.5" customHeight="1" x14ac:dyDescent="0.2">
      <c r="A10" s="18" t="s">
        <v>3</v>
      </c>
      <c r="B10" s="6">
        <v>5586724.7999999998</v>
      </c>
      <c r="C10" s="7">
        <f>B10/B6*100</f>
        <v>12.40396607655671</v>
      </c>
      <c r="D10" s="24">
        <v>101.69847365589435</v>
      </c>
      <c r="E10" s="6">
        <v>6081555</v>
      </c>
      <c r="F10" s="7">
        <f>E10/E6*100</f>
        <v>15.095036962041167</v>
      </c>
      <c r="G10" s="24">
        <f t="shared" si="0"/>
        <v>108.8572503159633</v>
      </c>
      <c r="H10" s="6">
        <v>6994123.5</v>
      </c>
      <c r="I10" s="7">
        <f>H10/H6*100</f>
        <v>14.496559734248798</v>
      </c>
      <c r="J10" s="24">
        <f t="shared" si="1"/>
        <v>115.00551257038703</v>
      </c>
      <c r="K10" s="6">
        <v>6307098</v>
      </c>
      <c r="L10" s="7">
        <f>K10/K6*100</f>
        <v>13.098420559380136</v>
      </c>
      <c r="M10" s="24">
        <f t="shared" si="2"/>
        <v>90.177103678538131</v>
      </c>
      <c r="N10" s="6">
        <v>5542077.9000000004</v>
      </c>
      <c r="O10" s="7">
        <f>N10/N6*100</f>
        <v>12.547810999141044</v>
      </c>
      <c r="P10" s="24">
        <f t="shared" ref="P10:P12" si="4">N10/K10*100</f>
        <v>87.870489724434293</v>
      </c>
    </row>
    <row r="11" spans="1:16" ht="63" customHeight="1" x14ac:dyDescent="0.2">
      <c r="A11" s="18" t="s">
        <v>17</v>
      </c>
      <c r="B11" s="6">
        <v>6478833.4000000004</v>
      </c>
      <c r="C11" s="7">
        <f>B11/B6*100</f>
        <v>14.384676637242375</v>
      </c>
      <c r="D11" s="24">
        <v>125.58990926685651</v>
      </c>
      <c r="E11" s="6">
        <v>6115756.2000000002</v>
      </c>
      <c r="F11" s="7">
        <f>E11/E6*100</f>
        <v>15.179927812842674</v>
      </c>
      <c r="G11" s="24">
        <f t="shared" si="0"/>
        <v>94.395947887778689</v>
      </c>
      <c r="H11" s="6">
        <v>6227153.0999999996</v>
      </c>
      <c r="I11" s="7">
        <f>H11/H6*100</f>
        <v>12.906877736497302</v>
      </c>
      <c r="J11" s="24">
        <f t="shared" si="1"/>
        <v>101.82147385142657</v>
      </c>
      <c r="K11" s="6">
        <v>6881032.7999999998</v>
      </c>
      <c r="L11" s="7">
        <f>K11/K6*100</f>
        <v>14.290353740704372</v>
      </c>
      <c r="M11" s="24">
        <f t="shared" si="2"/>
        <v>110.50045967233406</v>
      </c>
      <c r="N11" s="6">
        <v>8224810.5</v>
      </c>
      <c r="O11" s="7">
        <f>N11/N6*100</f>
        <v>18.621782212363119</v>
      </c>
      <c r="P11" s="24">
        <f t="shared" si="4"/>
        <v>119.52872103734195</v>
      </c>
    </row>
    <row r="12" spans="1:16" ht="24" customHeight="1" x14ac:dyDescent="0.2">
      <c r="A12" s="18" t="s">
        <v>18</v>
      </c>
      <c r="B12" s="6">
        <v>542028.4</v>
      </c>
      <c r="C12" s="7">
        <f>B12/B6*100</f>
        <v>1.2034424688558694</v>
      </c>
      <c r="D12" s="24">
        <v>97.61590155357834</v>
      </c>
      <c r="E12" s="6">
        <v>619256.1</v>
      </c>
      <c r="F12" s="7">
        <f>E12/E6*100</f>
        <v>1.5370565124329978</v>
      </c>
      <c r="G12" s="24">
        <f t="shared" si="0"/>
        <v>114.24790656725736</v>
      </c>
      <c r="H12" s="6">
        <v>764882.5</v>
      </c>
      <c r="I12" s="7">
        <f>H12/H6*100</f>
        <v>1.5853544551982186</v>
      </c>
      <c r="J12" s="24">
        <f t="shared" si="1"/>
        <v>123.51634485312297</v>
      </c>
      <c r="K12" s="6">
        <v>1023875.4</v>
      </c>
      <c r="L12" s="7">
        <f>K12/K6*100</f>
        <v>2.1263583647508826</v>
      </c>
      <c r="M12" s="24">
        <f t="shared" si="2"/>
        <v>133.86048183871381</v>
      </c>
      <c r="N12" s="6">
        <v>1147975.3</v>
      </c>
      <c r="O12" s="7">
        <f>N12/N6*100</f>
        <v>2.5991293078147168</v>
      </c>
      <c r="P12" s="24">
        <f t="shared" si="4"/>
        <v>112.12060569088777</v>
      </c>
    </row>
    <row r="13" spans="1:16" ht="45" customHeight="1" x14ac:dyDescent="0.2">
      <c r="A13" s="18" t="s">
        <v>19</v>
      </c>
      <c r="B13" s="9">
        <v>1277737.2</v>
      </c>
      <c r="C13" s="7">
        <f>B13/B6*100</f>
        <v>2.8369052442952905</v>
      </c>
      <c r="D13" s="24">
        <v>115.05883300043756</v>
      </c>
      <c r="E13" s="9">
        <v>1473576.7</v>
      </c>
      <c r="F13" s="7">
        <f>E13/E6*100</f>
        <v>3.657566979646266</v>
      </c>
      <c r="G13" s="24">
        <f>E13/B13*100</f>
        <v>115.32705629921396</v>
      </c>
      <c r="H13" s="9">
        <v>1773329</v>
      </c>
      <c r="I13" s="7">
        <f>H13/H6*100</f>
        <v>3.6755384398024553</v>
      </c>
      <c r="J13" s="24">
        <f t="shared" si="1"/>
        <v>120.34181865117711</v>
      </c>
      <c r="K13" s="9">
        <v>1993257</v>
      </c>
      <c r="L13" s="7">
        <f>K13/K6*100</f>
        <v>4.1395453929728649</v>
      </c>
      <c r="M13" s="24">
        <f>K13/H13*100</f>
        <v>112.40198519282096</v>
      </c>
      <c r="N13" s="9">
        <v>2175488.9</v>
      </c>
      <c r="O13" s="7">
        <f>N13/N6*100</f>
        <v>4.9255214452920715</v>
      </c>
      <c r="P13" s="24">
        <f>N13/K13*100</f>
        <v>109.14241866452745</v>
      </c>
    </row>
    <row r="14" spans="1:16" ht="21" customHeight="1" x14ac:dyDescent="0.2">
      <c r="A14" s="18" t="s">
        <v>20</v>
      </c>
      <c r="B14" s="10">
        <v>160309</v>
      </c>
      <c r="C14" s="7">
        <f>B14/B6*100</f>
        <v>0.35592721477290773</v>
      </c>
      <c r="D14" s="24">
        <v>125.91881009870288</v>
      </c>
      <c r="E14" s="10">
        <v>172025.9</v>
      </c>
      <c r="F14" s="7">
        <f>E14/E6*100</f>
        <v>0.42698574935660327</v>
      </c>
      <c r="G14" s="24">
        <f t="shared" si="0"/>
        <v>107.308947095921</v>
      </c>
      <c r="H14" s="10">
        <v>198053.7</v>
      </c>
      <c r="I14" s="7">
        <f>H14/H6*100</f>
        <v>0.41050137199307274</v>
      </c>
      <c r="J14" s="24">
        <f t="shared" si="1"/>
        <v>115.13016353932753</v>
      </c>
      <c r="K14" s="10">
        <v>193573.1</v>
      </c>
      <c r="L14" s="7">
        <f>K14/K6*100</f>
        <v>0.40200768606781556</v>
      </c>
      <c r="M14" s="24">
        <f t="shared" si="2"/>
        <v>97.737684274517463</v>
      </c>
      <c r="N14" s="10">
        <f>N6-N7-N8-N10-N11-N12-N13</f>
        <v>169927.79999999842</v>
      </c>
      <c r="O14" s="7">
        <f>N14/N6*100</f>
        <v>0.38473329974301146</v>
      </c>
      <c r="P14" s="24">
        <f t="shared" ref="P14" si="5">N14/K14*100</f>
        <v>87.784821341394235</v>
      </c>
    </row>
    <row r="15" spans="1:16" s="14" customFormat="1" ht="25.5" customHeight="1" x14ac:dyDescent="0.2">
      <c r="A15" s="3" t="s">
        <v>4</v>
      </c>
      <c r="B15" s="5">
        <v>873430.3</v>
      </c>
      <c r="C15" s="4">
        <f>B15/B5*100</f>
        <v>1.5474071170849057</v>
      </c>
      <c r="D15" s="24">
        <v>90.888385982737432</v>
      </c>
      <c r="E15" s="5">
        <v>825884.8</v>
      </c>
      <c r="F15" s="4">
        <f>E15/E5*100</f>
        <v>1.533187002213364</v>
      </c>
      <c r="G15" s="24">
        <f t="shared" si="0"/>
        <v>94.556463177428128</v>
      </c>
      <c r="H15" s="5">
        <v>1040981.8</v>
      </c>
      <c r="I15" s="4">
        <f>H15/H5*100</f>
        <v>1.6759574965304458</v>
      </c>
      <c r="J15" s="24">
        <f t="shared" si="1"/>
        <v>126.04443137832297</v>
      </c>
      <c r="K15" s="5">
        <v>1073906.8</v>
      </c>
      <c r="L15" s="4">
        <f>K15/K5*100</f>
        <v>1.5976073061060605</v>
      </c>
      <c r="M15" s="24">
        <f>K15/H15*100</f>
        <v>103.16287950471373</v>
      </c>
      <c r="N15" s="5">
        <v>1144226.8</v>
      </c>
      <c r="O15" s="4">
        <f>N15/N5*100</f>
        <v>1.5014222309521894</v>
      </c>
      <c r="P15" s="24">
        <f>N15/K15*100</f>
        <v>106.54805426318188</v>
      </c>
    </row>
    <row r="16" spans="1:16" s="14" customFormat="1" ht="23.25" customHeight="1" x14ac:dyDescent="0.2">
      <c r="A16" s="3" t="s">
        <v>5</v>
      </c>
      <c r="B16" s="11">
        <v>10531507.5</v>
      </c>
      <c r="C16" s="4">
        <f>B16/B5*100</f>
        <v>18.658076848413735</v>
      </c>
      <c r="D16" s="24">
        <v>101.44800096960003</v>
      </c>
      <c r="E16" s="11">
        <v>12752867.5</v>
      </c>
      <c r="F16" s="4">
        <f>E16/E5*100</f>
        <v>23.674646502695339</v>
      </c>
      <c r="G16" s="24">
        <f t="shared" si="0"/>
        <v>121.09251690700501</v>
      </c>
      <c r="H16" s="11">
        <v>12824897.800000001</v>
      </c>
      <c r="I16" s="4">
        <f>H16/H5*100</f>
        <v>20.647799615849983</v>
      </c>
      <c r="J16" s="24">
        <f t="shared" si="1"/>
        <v>100.56481650107321</v>
      </c>
      <c r="K16" s="11">
        <v>17994199</v>
      </c>
      <c r="L16" s="4">
        <f>K16/K5*100</f>
        <v>26.769235272489531</v>
      </c>
      <c r="M16" s="24">
        <f t="shared" si="2"/>
        <v>140.30676330223855</v>
      </c>
      <c r="N16" s="11">
        <v>30897614.399999999</v>
      </c>
      <c r="O16" s="4">
        <f>N16/N5*100</f>
        <v>40.542980765306744</v>
      </c>
      <c r="P16" s="4">
        <f t="shared" ref="P16" si="6">N16/K16*100</f>
        <v>171.70875124811056</v>
      </c>
    </row>
    <row r="18" spans="2:17" ht="17.25" customHeight="1" x14ac:dyDescent="0.2">
      <c r="C18" s="16"/>
      <c r="F18" s="16"/>
      <c r="H18" s="17"/>
      <c r="I18" s="16"/>
      <c r="L18" s="16"/>
      <c r="O18" s="16"/>
    </row>
    <row r="19" spans="2:17" x14ac:dyDescent="0.2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2:17" x14ac:dyDescent="0.2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2:17" x14ac:dyDescent="0.2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</sheetData>
  <mergeCells count="3">
    <mergeCell ref="N1:P1"/>
    <mergeCell ref="A2:P2"/>
    <mergeCell ref="O3:P3"/>
  </mergeCells>
  <phoneticPr fontId="1" type="noConversion"/>
  <pageMargins left="0.23622047244094488" right="0.23622047244094488" top="0.74803149606299213" bottom="0.74803149606299213" header="0.31496062992125984" footer="0.31496062992125984"/>
  <pageSetup paperSize="9" scale="6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</dc:creator>
  <cp:lastModifiedBy>Вторушин Геннадий Алексеевич</cp:lastModifiedBy>
  <cp:lastPrinted>2021-05-26T07:09:29Z</cp:lastPrinted>
  <dcterms:created xsi:type="dcterms:W3CDTF">2011-05-26T04:55:22Z</dcterms:created>
  <dcterms:modified xsi:type="dcterms:W3CDTF">2021-05-31T08:11:26Z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